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e7c53182b12cea99/Desktop/Butterfly Project/"/>
    </mc:Choice>
  </mc:AlternateContent>
  <xr:revisionPtr revIDLastSave="4" documentId="8_{6EE864F5-F34D-4C11-9B51-D2F2596CD25D}" xr6:coauthVersionLast="47" xr6:coauthVersionMax="47" xr10:uidLastSave="{4BDDE97A-52AE-4454-83C2-930C690A0416}"/>
  <bookViews>
    <workbookView xWindow="-103" yWindow="-103" windowWidth="21600" windowHeight="13749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25" i="1" l="1"/>
  <c r="M25" i="1"/>
  <c r="E15" i="1"/>
  <c r="D15" i="1"/>
  <c r="U13" i="1"/>
  <c r="M13" i="1"/>
  <c r="E13" i="1"/>
  <c r="D13" i="1"/>
  <c r="R8" i="1"/>
  <c r="Q8" i="1"/>
  <c r="P8" i="1"/>
  <c r="O8" i="1"/>
  <c r="N8" i="1"/>
  <c r="S7" i="1"/>
  <c r="G7" i="1"/>
  <c r="X6" i="1"/>
  <c r="W6" i="1"/>
  <c r="V6" i="1"/>
  <c r="U6" i="1"/>
  <c r="T6" i="1"/>
  <c r="M6" i="1"/>
  <c r="K6" i="1"/>
  <c r="E6" i="1"/>
  <c r="D6" i="1"/>
</calcChain>
</file>

<file path=xl/sharedStrings.xml><?xml version="1.0" encoding="utf-8"?>
<sst xmlns="http://schemas.openxmlformats.org/spreadsheetml/2006/main" count="1044" uniqueCount="383">
  <si>
    <t>Functionality</t>
  </si>
  <si>
    <t>Desktop GIS</t>
  </si>
  <si>
    <t xml:space="preserve">GeoDa
</t>
  </si>
  <si>
    <t>uDig*</t>
  </si>
  <si>
    <t>Idrisi 16</t>
  </si>
  <si>
    <t>JUMP Family</t>
  </si>
  <si>
    <t>ILWIS</t>
  </si>
  <si>
    <t xml:space="preserve">ENVI
</t>
  </si>
  <si>
    <t>Taiga Edition</t>
  </si>
  <si>
    <t>uDig</t>
  </si>
  <si>
    <t>JGrass</t>
  </si>
  <si>
    <t>DivaGIS</t>
  </si>
  <si>
    <t>FOCUS</t>
  </si>
  <si>
    <t>Full GUI based GIS</t>
  </si>
  <si>
    <t>Viewing, Editing</t>
  </si>
  <si>
    <t>GUI, interactive exploratory spatial data analysis and basic spatial regression modeling</t>
  </si>
  <si>
    <t>Viewing (OGC standards)</t>
  </si>
  <si>
    <t>Raster Analysis based on GRASS + 3D visualization</t>
  </si>
  <si>
    <t>Analyze and document potato genotypes</t>
  </si>
  <si>
    <t>replacing ArcView</t>
  </si>
  <si>
    <t>Complete Image and raster processing package</t>
  </si>
  <si>
    <t>Analysis, modelling, visualisation</t>
  </si>
  <si>
    <t>Editing &amp; Data conflation</t>
  </si>
  <si>
    <t>Editing &amp; Vector Analysis</t>
  </si>
  <si>
    <t>Editing</t>
  </si>
  <si>
    <t>Editing &amp; OGC standards</t>
  </si>
  <si>
    <t>(Raster) Analysis</t>
  </si>
  <si>
    <t>ArcView substitute for advanced users</t>
  </si>
  <si>
    <t>Providing core GIS and GUI functions, developing Decision Support Systems</t>
  </si>
  <si>
    <t>Full GUI-based GIS</t>
  </si>
  <si>
    <t>Full remote-sensing system</t>
  </si>
  <si>
    <t>Spatial analysis and scientific visualization</t>
  </si>
  <si>
    <t>GRASS-Graphical User Interface</t>
  </si>
  <si>
    <t>Introduction to spatial analysis for area (polygon) data; supplements GIS</t>
  </si>
  <si>
    <t>Application Framewor</t>
  </si>
  <si>
    <t>(focus on raster)</t>
  </si>
  <si>
    <t>entries incomplete</t>
  </si>
  <si>
    <t>Extensive data creation, editing and analysis</t>
  </si>
  <si>
    <t>Supported Operating Systems</t>
  </si>
  <si>
    <t>Windows, Linux, MacOSX</t>
  </si>
  <si>
    <t>Windows only</t>
  </si>
  <si>
    <t>Windows &amp; Mac</t>
  </si>
  <si>
    <t>License</t>
  </si>
  <si>
    <t>Free software</t>
  </si>
  <si>
    <t>Proprietary</t>
  </si>
  <si>
    <t>Data Import/Export</t>
  </si>
  <si>
    <t>Reading - Raster/Images</t>
  </si>
  <si>
    <t>ESRI shapefile, ASCII</t>
  </si>
  <si>
    <t>Yes (1.1.0 is limited to memory)</t>
  </si>
  <si>
    <t>Yes (through GRASS and Geotools)</t>
  </si>
  <si>
    <t>Yes (Through Geotools)</t>
  </si>
  <si>
    <t>ECW, MrSID, JPEG,jpg, jp2, TIF, geoTIFF, PNG, GIF, img, bmp, jpeg2000</t>
  </si>
  <si>
    <t xml:space="preserve">Tiff, GDal supported,ECW, IMG, Grass, ERMapper, Envi, </t>
  </si>
  <si>
    <t>jpg, tif, geoTIFF, png, ecw(p)</t>
  </si>
  <si>
    <t>jpg, tif, geoTIFF, png, ecw(p), MrSID(p)</t>
  </si>
  <si>
    <t>jpg, MrSID</t>
  </si>
  <si>
    <t>uses GDAL</t>
  </si>
  <si>
    <t>ECW, MrSID, geoTIFF, JPEG, jpg, jpg2, TIF, png, gif, img, bmp, jpeg2000</t>
  </si>
  <si>
    <t>ECW, MrSID, JPEG,jpg, jp2, TIF, geoTIFF, PNG, GIF, img, bmp, cib,ers,img,raw,Grid,RST,MrSID,Others</t>
  </si>
  <si>
    <t>Reading - Vector</t>
  </si>
  <si>
    <t>Yes</t>
  </si>
  <si>
    <t>Shp, DXF, DGN, DWG, GML</t>
  </si>
  <si>
    <t>Shp</t>
  </si>
  <si>
    <t>SHP and more</t>
  </si>
  <si>
    <t>Shp, FME GML, JML, WKT, DXF(P), MIF(P)</t>
  </si>
  <si>
    <t>Shp, FME GML, JML, WKT, DXF(P), MIF(P),</t>
  </si>
  <si>
    <t>At least: SHP, DXF</t>
  </si>
  <si>
    <t>Shp, DXF, DGN, DWG, CSV</t>
  </si>
  <si>
    <t>At least: SHP, DXF(P). CSV(P)</t>
  </si>
  <si>
    <t>SHP,DXF,DGNmultiple geodatabases, others</t>
  </si>
  <si>
    <t>deegree</t>
  </si>
  <si>
    <t>GML3,</t>
  </si>
  <si>
    <t>deegree shp</t>
  </si>
  <si>
    <t>Reading tabular data</t>
  </si>
  <si>
    <t>Yes (CSV + many more)</t>
  </si>
  <si>
    <t>No</t>
  </si>
  <si>
    <t>CSV, DBF, ODBC, HSQLDB, MySQL, PostgreSQ, Oracle</t>
  </si>
  <si>
    <t>DBF, TXT, CSV, ODBC</t>
  </si>
  <si>
    <t>CSV</t>
  </si>
  <si>
    <t>???</t>
  </si>
  <si>
    <t>CSV, DBF, MDB</t>
  </si>
  <si>
    <t>DBF, CSV(P), MDB(P)</t>
  </si>
  <si>
    <t>Reading - Databases</t>
  </si>
  <si>
    <t>PostGIS, PostgreSQL, ODBC, MySQL, SQLite, Oracle</t>
  </si>
  <si>
    <t>PostGIS</t>
  </si>
  <si>
    <t>PostGIS, Oracle, DB2, ArcSDE</t>
  </si>
  <si>
    <t>PostGIS, HSQLDB, MySQL, Oracle Spatial</t>
  </si>
  <si>
    <t>Intended</t>
  </si>
  <si>
    <t>PostGIS, Oracle(p), ArcSDE(p)</t>
  </si>
  <si>
    <t>PostGIS, Oracle(p), ArcSDE</t>
  </si>
  <si>
    <t>PostGIS, Oracle(p) ArcSDE(p)</t>
  </si>
  <si>
    <t>no</t>
  </si>
  <si>
    <t>PostGIS, Oracle Spatial/ Locator MYSQL</t>
  </si>
  <si>
    <t>PostGIS(p)</t>
  </si>
  <si>
    <t>ArcSDE(p),PostGIS, Oracle(p) , others</t>
  </si>
  <si>
    <t>Writing - Raster/Images</t>
  </si>
  <si>
    <t>All GDAL-formats</t>
  </si>
  <si>
    <t>yes</t>
  </si>
  <si>
    <t>GeoTIFF, ecw, jpeg, jpeg2000</t>
  </si>
  <si>
    <t>Raster formats (Please specify)</t>
  </si>
  <si>
    <t>jpg, png</t>
  </si>
  <si>
    <t>jpg, png, tif(p)</t>
  </si>
  <si>
    <t>jpg, png, tif, gif, bmp</t>
  </si>
  <si>
    <t>Writing – Vector</t>
  </si>
  <si>
    <t>All OGR-formats</t>
  </si>
  <si>
    <t>Yes (.shp)</t>
  </si>
  <si>
    <t>Yes (Shape)</t>
  </si>
  <si>
    <t>Shp, dxf, GML</t>
  </si>
  <si>
    <t>Shp,</t>
  </si>
  <si>
    <t>Shp, FME GML, JML, WKT, MIF(p), DXF(p)</t>
  </si>
  <si>
    <t>Shp, FME GML, JML, WKT, MIF(p), DXF(p),</t>
  </si>
  <si>
    <t>Shp, Dxf,</t>
  </si>
  <si>
    <t>At least: SHP</t>
  </si>
  <si>
    <t>SVG (without attributes)</t>
  </si>
  <si>
    <t>deegree GML3, deegree Shp, SVG (without attributes)</t>
  </si>
  <si>
    <t>Writing tabular data</t>
  </si>
  <si>
    <t>edited .dbf as part of .shp file</t>
  </si>
  <si>
    <t>DBF, TXT, CSV</t>
  </si>
  <si>
    <t>copy to Excel table possible</t>
  </si>
  <si>
    <t>Excel</t>
  </si>
  <si>
    <t>DBF</t>
  </si>
  <si>
    <t>Writing - Databases</t>
  </si>
  <si>
    <t>PostGIS (p, limited)</t>
  </si>
  <si>
    <t>Postgis, Oracle Spatial</t>
  </si>
  <si>
    <t>PostGIS (p;limited)</t>
  </si>
  <si>
    <t>MySQL, Oracle, Postgres</t>
  </si>
  <si>
    <t>PostGIS(p), MDB(p)</t>
  </si>
  <si>
    <t>Vector Data Creation and Editing</t>
  </si>
  <si>
    <t>Drawing and Editing tools (Points, Lines, Polygons)</t>
  </si>
  <si>
    <t xml:space="preserve">yes, also 3D vector support </t>
  </si>
  <si>
    <t>Limited, e.g. Thiessen polygon.</t>
  </si>
  <si>
    <t>Geocoding usingStreet dataset</t>
  </si>
  <si>
    <t>Geocoding by direct address match</t>
  </si>
  <si>
    <t>Selection/
Subsetting</t>
  </si>
  <si>
    <t>Selection by attribute (temporary subset)</t>
  </si>
  <si>
    <t>Selection by location</t>
  </si>
  <si>
    <t>Selection by graphic</t>
  </si>
  <si>
    <t>Interactive selection</t>
  </si>
  <si>
    <t>Attribute Calculator</t>
  </si>
  <si>
    <t>yes, via SQL</t>
  </si>
  <si>
    <t>Yes (limited)</t>
  </si>
  <si>
    <t>Q/A: Quality Assurance Tools</t>
  </si>
  <si>
    <t>Yes (lines)</t>
  </si>
  <si>
    <t>Join tables</t>
  </si>
  <si>
    <t>yes (ftools plugin)</t>
  </si>
  <si>
    <t>Others</t>
  </si>
  <si>
    <t>Vector network analysis; Linear referencing System (LRS); LiDAR data analysis</t>
  </si>
  <si>
    <t>re-computation of bivariate scatterplot and Moran scatterplot slopes for subsets of data</t>
  </si>
  <si>
    <t>Various vector and raster analysis tools</t>
  </si>
  <si>
    <t>TIN creation, contour lines from raster and more</t>
  </si>
  <si>
    <t>---</t>
  </si>
  <si>
    <t>Constrained drawing tools</t>
  </si>
  <si>
    <t>Topology rules, constrained drawing tools</t>
  </si>
  <si>
    <t>Vector analysis (clip, buffer, etc.) and raster analysis through plug-ins.</t>
  </si>
  <si>
    <t>Extensive toolsets, some requiring add-ons</t>
  </si>
  <si>
    <t>Printing</t>
  </si>
  <si>
    <t>Yes(p)</t>
  </si>
  <si>
    <t>Queries</t>
  </si>
  <si>
    <t xml:space="preserve">yes </t>
  </si>
  <si>
    <t>limited</t>
  </si>
  <si>
    <t>attribute queries, spatial queries</t>
  </si>
  <si>
    <t>Attribute queries, spatial queries</t>
  </si>
  <si>
    <t>Attribute queries</t>
  </si>
  <si>
    <t>Database Queries (SQL)</t>
  </si>
  <si>
    <t>(except SIGLE)</t>
  </si>
  <si>
    <t>Styling / Mapping</t>
  </si>
  <si>
    <t>Point styles</t>
  </si>
  <si>
    <t xml:space="preserve">color, size, shape, fill pattern </t>
  </si>
  <si>
    <t>color, size, shape, fill pattern</t>
  </si>
  <si>
    <t>color</t>
  </si>
  <si>
    <t>Full SLD compliance</t>
  </si>
  <si>
    <t>Color, size, shape, image</t>
  </si>
  <si>
    <t>Color, size, shape, outline, fill style, image</t>
  </si>
  <si>
    <t>Color, size, shape (p)</t>
  </si>
  <si>
    <t>Extensive library plus symbol creation tools</t>
  </si>
  <si>
    <t>Line styles</t>
  </si>
  <si>
    <t>color, width</t>
  </si>
  <si>
    <t>color, width, pattern</t>
  </si>
  <si>
    <t>N/A</t>
  </si>
  <si>
    <t>Color, width, transparency</t>
  </si>
  <si>
    <t>Color, size, line style</t>
  </si>
  <si>
    <t>Color, width</t>
  </si>
  <si>
    <t>Color,</t>
  </si>
  <si>
    <t>width</t>
  </si>
  <si>
    <t>Polygon styles</t>
  </si>
  <si>
    <t>color, outline, fill</t>
  </si>
  <si>
    <t>color, outline, fill, pattern</t>
  </si>
  <si>
    <t>Color, outline, fill patterns, transparency</t>
  </si>
  <si>
    <t>transparency</t>
  </si>
  <si>
    <t>Color, outline, fill style</t>
  </si>
  <si>
    <t>color, outline, fill patterns</t>
  </si>
  <si>
    <t>color, outline, fill patterns, transparency</t>
  </si>
  <si>
    <t xml:space="preserve">Color, outline, fill patterns. </t>
  </si>
  <si>
    <t>Text labeling</t>
  </si>
  <si>
    <t>Yes (simple labeling)</t>
  </si>
  <si>
    <t>Yes (rotation, color, font, height)</t>
  </si>
  <si>
    <t>Yes (simple)</t>
  </si>
  <si>
    <t>Thematic mapping</t>
  </si>
  <si>
    <t>Charts</t>
  </si>
  <si>
    <t>Bar, Pie charts, Graduated Symbol, Ranges</t>
  </si>
  <si>
    <t>Bar, Pie charts (developed but not included yet)</t>
  </si>
  <si>
    <t>histogram, boxplot, bivariate scatterplot, parallel coordinate plot</t>
  </si>
  <si>
    <t>Bar and pie charts</t>
  </si>
  <si>
    <t>Bar, pie charts (p)</t>
  </si>
  <si>
    <t>Bar, pie, line charts (p)</t>
  </si>
  <si>
    <t>Bar, pie charts, point density</t>
  </si>
  <si>
    <t>Classification</t>
  </si>
  <si>
    <t>equal range, interval, std_deviation, quartiles, custom_breaks</t>
  </si>
  <si>
    <t>equal range and quantiles</t>
  </si>
  <si>
    <t>quantile, equal range, percentile, box map, unique value, natural break</t>
  </si>
  <si>
    <t>Quantile, equal interval, custom</t>
  </si>
  <si>
    <t>equal range, natural breaks, quantiles</t>
  </si>
  <si>
    <t>Graduated color/ symbol, lookup table</t>
  </si>
  <si>
    <t>Equal range</t>
  </si>
  <si>
    <t>Equal range, continuous ramps, custom- defined</t>
  </si>
  <si>
    <t>natural breaks(Jenks) equal range, interval, std_deviation, quantiles, custom_breaks</t>
  </si>
  <si>
    <t>(SIGLE: quantile)</t>
  </si>
  <si>
    <t>Vector based Spatial Analysis Tools</t>
  </si>
  <si>
    <t>Interpolation</t>
  </si>
  <si>
    <t>IDW, Splines (2D and 3D RST, B-Splines)</t>
  </si>
  <si>
    <t>GRASS functions via GRASS Plugin</t>
  </si>
  <si>
    <t>GRASS functions</t>
  </si>
  <si>
    <t>yes (gvSIG + Sextante)</t>
  </si>
  <si>
    <t>Triangulation, IDW, Shepard, Spline, Kriging</t>
  </si>
  <si>
    <t>IDW, Krieging (p)</t>
  </si>
  <si>
    <t>Kriging and co-kriging</t>
  </si>
  <si>
    <t>Point interpolation</t>
  </si>
  <si>
    <t>Some available through plug-ins</t>
  </si>
  <si>
    <t>Kriging and co-kriging via add-on</t>
  </si>
  <si>
    <t>Spatial Statistics</t>
  </si>
  <si>
    <t>Link to R-stats</t>
  </si>
  <si>
    <t>yes (R plugin)</t>
  </si>
  <si>
    <t>Spatial lag and error model (Maximum Likelihood), Lagrange Multiplier tests for spatial dependence, spatial lag creation.</t>
  </si>
  <si>
    <t>Sum, mean, variance...</t>
  </si>
  <si>
    <t>Geostatistical analyses</t>
  </si>
  <si>
    <t>Mean, Variance,...</t>
  </si>
  <si>
    <t>Geo-statistical analyses</t>
  </si>
  <si>
    <t>Basic raster statistics(p)</t>
  </si>
  <si>
    <t>Buffer</t>
  </si>
  <si>
    <t>Yes with Axios plugin</t>
  </si>
  <si>
    <t>GRASS functions and Axios plugin</t>
  </si>
  <si>
    <t>yes (p)</t>
  </si>
  <si>
    <t>yes, single and multi-ring, merging</t>
  </si>
  <si>
    <t>Join geometries by attributes</t>
  </si>
  <si>
    <t xml:space="preserve">aggregate /join attributes spatially </t>
  </si>
  <si>
    <t>Clip / Create new dataset using a polygon for extent</t>
  </si>
  <si>
    <t>Append/add datasets to existing dataset</t>
  </si>
  <si>
    <t>Spatial Correlation Analysis</t>
  </si>
  <si>
    <t>yes (via R interface)</t>
  </si>
  <si>
    <t xml:space="preserve">Local Indicators of Spatial Association (LISA) and global Moran's I. </t>
  </si>
  <si>
    <t>Variogram modeling</t>
  </si>
  <si>
    <t>Variogramm,</t>
  </si>
  <si>
    <t>yes, multiple methods</t>
  </si>
  <si>
    <t xml:space="preserve">Other </t>
  </si>
  <si>
    <t>union (= dissolve), centroid calculation</t>
  </si>
  <si>
    <t>spatial weights matrix creation</t>
  </si>
  <si>
    <t>Union, split, intersect, reproject</t>
  </si>
  <si>
    <t>difference, intersect, convex hull, union (dissolve), merge, xy shift, reproject</t>
  </si>
  <si>
    <t>intersection, union, merging, centroids and more</t>
  </si>
  <si>
    <t>union (= dissolve), centroid calculation, convex hull</t>
  </si>
  <si>
    <t>union (= dissolve), centroid calculation,</t>
  </si>
  <si>
    <t>Grid tools,</t>
  </si>
  <si>
    <t>Merge, dissolve, intersection, difference, convex hull, spatial join</t>
  </si>
  <si>
    <t>Union, merge, centroid, intersection, differences (p)</t>
  </si>
  <si>
    <t>thiessen polygons (limited), convex hull</t>
  </si>
  <si>
    <t>Multi-language support</t>
  </si>
  <si>
    <t>Yes/no</t>
  </si>
  <si>
    <t>Languages</t>
  </si>
  <si>
    <t>AR , CS, DE, EL, ES, FR, IT, JA, PL, PT, PT_BR, RU, SL, TH, TR, VI, ZH</t>
  </si>
  <si>
    <t>EN, FR, IT, DE, ES</t>
  </si>
  <si>
    <t>EN, DE, FR</t>
  </si>
  <si>
    <t>EN, ES, VA, GL, CZ, DE, EU, FR, IT, PT, CN, PL, RO</t>
  </si>
  <si>
    <t>EN, DE</t>
  </si>
  <si>
    <t>EN, Fi, DE, FR, ES, P, IT</t>
  </si>
  <si>
    <t>EN, ES, PT</t>
  </si>
  <si>
    <t>CS, DE, EL, EN, ES, FA, FR. IT, JP, NL, PT, TH, ZH-CHS/ZH-CN</t>
  </si>
  <si>
    <t>EN, ES, DE, FR, ,JA, Others</t>
  </si>
  <si>
    <t>WMS, since GRASS 6.3 WFS, GML (via OGR)</t>
  </si>
  <si>
    <t>WMS, WFS, SFS (via PostGIS) , GML (via OGR)</t>
  </si>
  <si>
    <t>WMS, WFS, WFS-T, SLD, GML, SFS, Filter</t>
  </si>
  <si>
    <t>WMS (1.1, 1.1.1, 1.3.0), WFS, WCS (1.0, 1.0.0), WCS (2.0), Filter (1.0)</t>
  </si>
  <si>
    <t>SFS, WMS, GML, WFS(p)</t>
  </si>
  <si>
    <t>SFS, WMS, GML,</t>
  </si>
  <si>
    <t>under develop-ment WFS, WCS</t>
  </si>
  <si>
    <t>WMS, SFS, SLD (under development WFS, WPS, GML)</t>
  </si>
  <si>
    <t>WMS (P), WFS (P)</t>
  </si>
  <si>
    <t>Supported OGC standards</t>
  </si>
  <si>
    <t>WMS, WFS, WPS (pyWPS)</t>
  </si>
  <si>
    <t>WMS, WFS</t>
  </si>
  <si>
    <t>WFS(p),</t>
  </si>
  <si>
    <t>WMS, WMC, SLD, WFS, WCS, Z39.50, CS-W, OpenLS, GML,</t>
  </si>
  <si>
    <t>SLD,</t>
  </si>
  <si>
    <t>Support of different Projections/ Coord. Reference Systems</t>
  </si>
  <si>
    <t>yes(p)</t>
  </si>
  <si>
    <t>UTM – geo yes(p)</t>
  </si>
  <si>
    <t>yes (p, limited)</t>
  </si>
  <si>
    <t>Data Exploration Tools</t>
  </si>
  <si>
    <t>Histograms</t>
  </si>
  <si>
    <t>histogram, boxplot, parallel coordinate plot, conditional maps, 3D scatterplot, cartogram, map movies</t>
  </si>
  <si>
    <t>?yes?</t>
  </si>
  <si>
    <t>classification</t>
  </si>
  <si>
    <t>k-means</t>
  </si>
  <si>
    <t>Topology
creation</t>
  </si>
  <si>
    <t>TIN</t>
  </si>
  <si>
    <t>Yes: line noder, polygonizer</t>
  </si>
  <si>
    <t>Yes: Planar graph, line noder, polygonizer</t>
  </si>
  <si>
    <t xml:space="preserve">Quality controls, topology rules </t>
  </si>
  <si>
    <t>TIN creation and viewing ability</t>
  </si>
  <si>
    <t xml:space="preserve"> </t>
  </si>
  <si>
    <t>(lines and polygons intended)</t>
  </si>
  <si>
    <t>On the fly topology editing</t>
  </si>
  <si>
    <t>under development</t>
  </si>
  <si>
    <t>Triangulation (planar)</t>
  </si>
  <si>
    <t>Generalization tools</t>
  </si>
  <si>
    <t>Line simplification</t>
  </si>
  <si>
    <t>Yes, Douglas-Peucker Alg., Lang Alg., Close Vertex Elimination, Reuman-Witkam Alg., Boyle’s Forward-Looking Algorithm.</t>
  </si>
  <si>
    <t>In available plugins</t>
  </si>
  <si>
    <t>Yes (Douglas Peucker)</t>
  </si>
  <si>
    <t>Yes (Douglas Peucker), via plug-in (p)</t>
  </si>
  <si>
    <t>Generalization</t>
  </si>
  <si>
    <t>others</t>
  </si>
  <si>
    <t xml:space="preserve">smoothing algroithms: McMaster Distance-Weighting Alg., Chaiken’s Alg., Interpol. by Cubic Hermite splines; Snakes for smoothing, network gen. &amp; displacement  </t>
  </si>
  <si>
    <t>Snakes line smoothing and displacement (p), building generalization tools (p),</t>
  </si>
  <si>
    <t>Some others via plug-ins</t>
  </si>
  <si>
    <t>yes, multiple algorithms</t>
  </si>
  <si>
    <t>3D-Views</t>
  </si>
  <si>
    <t>3D scatterplot</t>
  </si>
  <si>
    <t>Yes, In development</t>
  </si>
  <si>
    <t>2.5D model (p)</t>
  </si>
  <si>
    <t>Under development</t>
  </si>
  <si>
    <t>DEM-Tools</t>
  </si>
  <si>
    <t>Terrain creation (TIN)</t>
  </si>
  <si>
    <t>Delauney triangulation (p)</t>
  </si>
  <si>
    <t>?No?</t>
  </si>
  <si>
    <t>TIN for API; TIN viewer/ creator (p)</t>
  </si>
  <si>
    <t>requires add-on</t>
  </si>
  <si>
    <t>Terrain analysis (slope, aspect,..)</t>
  </si>
  <si>
    <t>?Yes?</t>
  </si>
  <si>
    <t>Yes (p)</t>
  </si>
  <si>
    <t>Viewsheds</t>
  </si>
  <si>
    <t>other</t>
  </si>
  <si>
    <t>Curvatures, hydrology tools, hydrologic models, topographic index, etc.</t>
  </si>
  <si>
    <t>Numerous morphometric and hydrologic terrain parameters, pre-processing, profiles, insolation and more</t>
  </si>
  <si>
    <t>Contour lines</t>
  </si>
  <si>
    <t>contour and flowline generation, hillshade,</t>
  </si>
  <si>
    <t>watershed analysis</t>
  </si>
  <si>
    <t>Histogramming</t>
  </si>
  <si>
    <t>ImageJ integration under development</t>
  </si>
  <si>
    <t>Image Analysis Tools</t>
  </si>
  <si>
    <t>Geo-Referencing</t>
  </si>
  <si>
    <t>Geocoding of scanned maps</t>
  </si>
  <si>
    <t>Ortho-rectification</t>
  </si>
  <si>
    <t xml:space="preserve"> Under development</t>
  </si>
  <si>
    <t>Filter operations</t>
  </si>
  <si>
    <t>Orthophoto creation, segmentation, pattern analysis, time series</t>
  </si>
  <si>
    <t>Cluster analysis, supervised classification, segmentation, pattern analysis, vegetation indices, time series and more</t>
  </si>
  <si>
    <t>Scripting Functionality</t>
  </si>
  <si>
    <t>Bash, Python, Perl</t>
  </si>
  <si>
    <t>Python</t>
  </si>
  <si>
    <t>Groovy</t>
  </si>
  <si>
    <t>BeanShell</t>
  </si>
  <si>
    <t>Jython</t>
  </si>
  <si>
    <t>Python, command shell, (other languages intended)</t>
  </si>
  <si>
    <t>ILWIS Scripting Language</t>
  </si>
  <si>
    <t>C#, VB.Net</t>
  </si>
  <si>
    <t>Python, VBScript,Perl, Javascript</t>
  </si>
  <si>
    <t>Jython(p)</t>
  </si>
  <si>
    <t xml:space="preserve">
Version
</t>
  </si>
  <si>
    <t>GRASS 6.4</t>
  </si>
  <si>
    <t>QGIS 1.3</t>
  </si>
  <si>
    <t>OpenGeoDa 0.9.8.13</t>
  </si>
  <si>
    <t>Version 1.1-RC12</t>
  </si>
  <si>
    <t>Version 1.1 (September 2007)</t>
  </si>
  <si>
    <t>Version 16</t>
  </si>
  <si>
    <t>SAGA 2.0.2</t>
  </si>
  <si>
    <t>Version 1.2</t>
  </si>
  <si>
    <t>Version 1.2D</t>
  </si>
  <si>
    <t>Release 89</t>
  </si>
  <si>
    <t>Version 3.4 (July 2007) since then open sourcing, before shareware</t>
  </si>
  <si>
    <t>Version 1.1 (June 2007)</t>
  </si>
  <si>
    <t>Version 4.5 RC2 (April 2008)</t>
  </si>
  <si>
    <t>Release 9.3.1</t>
  </si>
  <si>
    <t>Tabular data in ILWIS can be associated with geospatial features or can be used independently as standalone table with no dependency. When a cell (intersection of a row and a column) is lacking information, ILWIS stores an undefined value represented by a '?' in the cell for the missing information.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</si>
</sst>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color rgb="FF000000"/>
      <name val="Arial"/>
    </font>
    <font>
      <sz val="10"/>
      <color rgb="FF010000"/>
      <name val="Arial"/>
    </font>
    <font>
      <b/>
      <sz val="10"/>
      <color rgb="FF010000"/>
      <name val="Arial"/>
    </font>
    <font>
      <sz val="10"/>
      <name val="Arial"/>
    </font>
    <font>
      <b/>
      <u/>
      <sz val="10"/>
      <color rgb="FF0000FF"/>
      <name val="Arial"/>
    </font>
    <font>
      <u/>
      <sz val="10"/>
      <color rgb="FF0000FF"/>
      <name val="Arial"/>
    </font>
    <font>
      <u/>
      <sz val="10"/>
      <color rgb="FF0000FF"/>
      <name val="Arial"/>
    </font>
    <font>
      <u/>
      <sz val="10"/>
      <color rgb="FF0000FF"/>
      <name val="Arial"/>
    </font>
    <font>
      <u/>
      <sz val="10"/>
      <color rgb="FF0000FF"/>
      <name val="Arial"/>
    </font>
    <font>
      <u/>
      <sz val="10"/>
      <color rgb="FF0000FF"/>
      <name val="Arial"/>
    </font>
    <font>
      <i/>
      <sz val="10"/>
      <color rgb="FF010000"/>
      <name val="Arial"/>
    </font>
    <font>
      <u/>
      <sz val="10"/>
      <color rgb="FF0000FF"/>
      <name val="Arial"/>
    </font>
    <font>
      <u/>
      <sz val="10"/>
      <color rgb="FF0000FF"/>
      <name val="Arial"/>
    </font>
  </fonts>
  <fills count="5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solid">
        <fgColor rgb="FFFFFFFF"/>
        <bgColor rgb="FFFFFFFF"/>
      </patternFill>
    </fill>
    <fill>
      <patternFill patternType="solid">
        <fgColor rgb="FF969696"/>
        <bgColor rgb="FF969696"/>
      </patternFill>
    </fill>
  </fills>
  <borders count="15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87">
    <xf numFmtId="0" fontId="0" fillId="0" borderId="0" xfId="0" applyAlignment="1">
      <alignment wrapText="1"/>
    </xf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3" fillId="0" borderId="4" xfId="0" applyFont="1" applyBorder="1" applyAlignment="1">
      <alignment wrapText="1"/>
    </xf>
    <xf numFmtId="0" fontId="3" fillId="0" borderId="5" xfId="0" applyFont="1" applyBorder="1" applyAlignment="1">
      <alignment wrapText="1"/>
    </xf>
    <xf numFmtId="0" fontId="1" fillId="2" borderId="4" xfId="0" applyFont="1" applyFill="1" applyBorder="1"/>
    <xf numFmtId="0" fontId="2" fillId="2" borderId="6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1" fillId="2" borderId="2" xfId="0" applyFont="1" applyFill="1" applyBorder="1"/>
    <xf numFmtId="0" fontId="1" fillId="2" borderId="8" xfId="0" applyFont="1" applyFill="1" applyBorder="1"/>
    <xf numFmtId="0" fontId="4" fillId="3" borderId="9" xfId="0" applyFont="1" applyFill="1" applyBorder="1" applyAlignment="1">
      <alignment vertical="top" wrapText="1"/>
    </xf>
    <xf numFmtId="0" fontId="2" fillId="3" borderId="9" xfId="0" applyFont="1" applyFill="1" applyBorder="1" applyAlignment="1">
      <alignment vertical="top" wrapText="1"/>
    </xf>
    <xf numFmtId="0" fontId="2" fillId="0" borderId="3" xfId="0" applyFont="1" applyBorder="1"/>
    <xf numFmtId="0" fontId="1" fillId="3" borderId="10" xfId="0" applyFont="1" applyFill="1" applyBorder="1" applyAlignment="1">
      <alignment vertical="top" wrapText="1"/>
    </xf>
    <xf numFmtId="0" fontId="1" fillId="3" borderId="10" xfId="0" applyFont="1" applyFill="1" applyBorder="1" applyAlignment="1">
      <alignment wrapText="1"/>
    </xf>
    <xf numFmtId="0" fontId="2" fillId="3" borderId="7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3" borderId="8" xfId="0" applyFont="1" applyFill="1" applyBorder="1" applyAlignment="1">
      <alignment horizontal="center" wrapText="1"/>
    </xf>
    <xf numFmtId="0" fontId="6" fillId="3" borderId="10" xfId="0" applyFont="1" applyFill="1" applyBorder="1" applyAlignment="1">
      <alignment vertical="top" wrapText="1"/>
    </xf>
    <xf numFmtId="0" fontId="7" fillId="3" borderId="10" xfId="0" applyFont="1" applyFill="1" applyBorder="1" applyAlignment="1">
      <alignment vertical="top" wrapText="1"/>
    </xf>
    <xf numFmtId="0" fontId="1" fillId="0" borderId="6" xfId="0" applyFont="1" applyBorder="1"/>
    <xf numFmtId="0" fontId="2" fillId="2" borderId="7" xfId="0" applyFont="1" applyFill="1" applyBorder="1" applyAlignment="1">
      <alignment horizontal="center" wrapText="1"/>
    </xf>
    <xf numFmtId="0" fontId="2" fillId="2" borderId="8" xfId="0" applyFont="1" applyFill="1" applyBorder="1" applyAlignment="1">
      <alignment horizontal="center" wrapText="1"/>
    </xf>
    <xf numFmtId="0" fontId="1" fillId="3" borderId="11" xfId="0" applyFont="1" applyFill="1" applyBorder="1" applyAlignment="1">
      <alignment vertical="top" wrapText="1"/>
    </xf>
    <xf numFmtId="0" fontId="1" fillId="0" borderId="11" xfId="0" applyFont="1" applyBorder="1" applyAlignment="1">
      <alignment wrapText="1"/>
    </xf>
    <xf numFmtId="0" fontId="1" fillId="0" borderId="12" xfId="0" applyFont="1" applyBorder="1" applyAlignment="1">
      <alignment wrapText="1"/>
    </xf>
    <xf numFmtId="0" fontId="8" fillId="0" borderId="12" xfId="0" applyFont="1" applyBorder="1" applyAlignment="1">
      <alignment vertical="top" wrapText="1"/>
    </xf>
    <xf numFmtId="0" fontId="9" fillId="3" borderId="11" xfId="0" applyFont="1" applyFill="1" applyBorder="1" applyAlignment="1">
      <alignment vertical="top" wrapText="1"/>
    </xf>
    <xf numFmtId="0" fontId="1" fillId="0" borderId="7" xfId="0" applyFont="1" applyBorder="1"/>
    <xf numFmtId="0" fontId="1" fillId="0" borderId="3" xfId="0" applyFont="1" applyBorder="1" applyAlignment="1">
      <alignment wrapText="1"/>
    </xf>
    <xf numFmtId="0" fontId="3" fillId="0" borderId="12" xfId="0" applyFont="1" applyBorder="1" applyAlignment="1">
      <alignment wrapText="1"/>
    </xf>
    <xf numFmtId="0" fontId="1" fillId="0" borderId="9" xfId="0" applyFont="1" applyBorder="1" applyAlignment="1">
      <alignment wrapText="1"/>
    </xf>
    <xf numFmtId="0" fontId="1" fillId="0" borderId="9" xfId="0" applyFont="1" applyBorder="1" applyAlignment="1">
      <alignment horizontal="center" wrapText="1"/>
    </xf>
    <xf numFmtId="0" fontId="1" fillId="0" borderId="7" xfId="0" applyFont="1" applyBorder="1" applyAlignment="1">
      <alignment wrapText="1"/>
    </xf>
    <xf numFmtId="0" fontId="1" fillId="0" borderId="8" xfId="0" applyFont="1" applyBorder="1" applyAlignment="1">
      <alignment wrapText="1"/>
    </xf>
    <xf numFmtId="0" fontId="1" fillId="0" borderId="11" xfId="0" applyFont="1" applyBorder="1" applyAlignment="1">
      <alignment horizontal="center" wrapText="1"/>
    </xf>
    <xf numFmtId="0" fontId="10" fillId="0" borderId="11" xfId="0" applyFont="1" applyBorder="1" applyAlignment="1">
      <alignment horizontal="center" wrapText="1"/>
    </xf>
    <xf numFmtId="0" fontId="1" fillId="4" borderId="12" xfId="0" applyFont="1" applyFill="1" applyBorder="1" applyAlignment="1">
      <alignment wrapText="1"/>
    </xf>
    <xf numFmtId="0" fontId="1" fillId="0" borderId="12" xfId="0" applyFont="1" applyBorder="1" applyAlignment="1">
      <alignment horizontal="center" wrapText="1"/>
    </xf>
    <xf numFmtId="0" fontId="1" fillId="4" borderId="9" xfId="0" applyFont="1" applyFill="1" applyBorder="1" applyAlignment="1">
      <alignment vertical="top" wrapText="1"/>
    </xf>
    <xf numFmtId="0" fontId="1" fillId="3" borderId="9" xfId="0" applyFont="1" applyFill="1" applyBorder="1" applyAlignment="1">
      <alignment vertical="top" wrapText="1"/>
    </xf>
    <xf numFmtId="0" fontId="11" fillId="0" borderId="9" xfId="0" applyFont="1" applyBorder="1" applyAlignment="1">
      <alignment vertical="top" wrapText="1"/>
    </xf>
    <xf numFmtId="0" fontId="1" fillId="0" borderId="9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1" fillId="0" borderId="3" xfId="0" applyFont="1" applyBorder="1"/>
    <xf numFmtId="0" fontId="1" fillId="4" borderId="11" xfId="0" applyFont="1" applyFill="1" applyBorder="1" applyAlignment="1">
      <alignment vertical="top" wrapText="1"/>
    </xf>
    <xf numFmtId="0" fontId="1" fillId="0" borderId="11" xfId="0" applyFont="1" applyBorder="1" applyAlignment="1">
      <alignment vertical="top" wrapText="1"/>
    </xf>
    <xf numFmtId="0" fontId="1" fillId="0" borderId="7" xfId="0" applyFont="1" applyBorder="1" applyAlignment="1">
      <alignment vertical="top" wrapText="1"/>
    </xf>
    <xf numFmtId="0" fontId="1" fillId="0" borderId="8" xfId="0" applyFont="1" applyBorder="1" applyAlignment="1">
      <alignment vertical="top" wrapText="1"/>
    </xf>
    <xf numFmtId="0" fontId="12" fillId="0" borderId="3" xfId="0" applyFont="1" applyBorder="1" applyAlignment="1">
      <alignment vertical="top" wrapText="1"/>
    </xf>
    <xf numFmtId="0" fontId="1" fillId="0" borderId="4" xfId="0" applyFont="1" applyBorder="1" applyAlignment="1">
      <alignment vertical="top" wrapText="1"/>
    </xf>
    <xf numFmtId="0" fontId="1" fillId="4" borderId="10" xfId="0" applyFont="1" applyFill="1" applyBorder="1" applyAlignment="1">
      <alignment vertical="top" wrapText="1"/>
    </xf>
    <xf numFmtId="0" fontId="1" fillId="0" borderId="10" xfId="0" applyFont="1" applyBorder="1" applyAlignment="1">
      <alignment vertical="top" wrapText="1"/>
    </xf>
    <xf numFmtId="0" fontId="1" fillId="0" borderId="6" xfId="0" applyFont="1" applyBorder="1" applyAlignment="1">
      <alignment vertical="top" wrapText="1"/>
    </xf>
    <xf numFmtId="0" fontId="1" fillId="0" borderId="2" xfId="0" applyFont="1" applyBorder="1" applyAlignment="1">
      <alignment vertical="top" wrapText="1"/>
    </xf>
    <xf numFmtId="0" fontId="1" fillId="4" borderId="12" xfId="0" applyFont="1" applyFill="1" applyBorder="1" applyAlignment="1">
      <alignment vertical="top" wrapText="1"/>
    </xf>
    <xf numFmtId="0" fontId="1" fillId="3" borderId="12" xfId="0" applyFont="1" applyFill="1" applyBorder="1" applyAlignment="1">
      <alignment vertical="top" wrapText="1"/>
    </xf>
    <xf numFmtId="0" fontId="1" fillId="0" borderId="12" xfId="0" applyFont="1" applyBorder="1" applyAlignment="1">
      <alignment vertical="top" wrapText="1"/>
    </xf>
    <xf numFmtId="0" fontId="1" fillId="0" borderId="13" xfId="0" applyFont="1" applyBorder="1" applyAlignment="1">
      <alignment vertical="top" wrapText="1"/>
    </xf>
    <xf numFmtId="0" fontId="1" fillId="0" borderId="14" xfId="0" applyFont="1" applyBorder="1" applyAlignment="1">
      <alignment vertical="top" wrapText="1"/>
    </xf>
    <xf numFmtId="0" fontId="1" fillId="0" borderId="12" xfId="0" applyFont="1" applyBorder="1"/>
    <xf numFmtId="0" fontId="1" fillId="4" borderId="14" xfId="0" applyFont="1" applyFill="1" applyBorder="1"/>
    <xf numFmtId="0" fontId="1" fillId="4" borderId="12" xfId="0" applyFont="1" applyFill="1" applyBorder="1"/>
    <xf numFmtId="0" fontId="1" fillId="4" borderId="11" xfId="0" applyFont="1" applyFill="1" applyBorder="1"/>
    <xf numFmtId="0" fontId="1" fillId="4" borderId="9" xfId="0" applyFont="1" applyFill="1" applyBorder="1" applyAlignment="1">
      <alignment wrapText="1"/>
    </xf>
    <xf numFmtId="0" fontId="1" fillId="0" borderId="11" xfId="0" applyFont="1" applyBorder="1"/>
    <xf numFmtId="0" fontId="1" fillId="0" borderId="5" xfId="0" applyFont="1" applyBorder="1"/>
    <xf numFmtId="0" fontId="1" fillId="0" borderId="3" xfId="0" applyFont="1" applyBorder="1" applyAlignment="1">
      <alignment vertical="top" wrapText="1"/>
    </xf>
    <xf numFmtId="0" fontId="3" fillId="0" borderId="4" xfId="0" applyFont="1" applyBorder="1" applyAlignment="1">
      <alignment wrapText="1"/>
    </xf>
    <xf numFmtId="0" fontId="1" fillId="0" borderId="13" xfId="0" applyFont="1" applyBorder="1" applyAlignment="1">
      <alignment vertical="top" wrapText="1"/>
    </xf>
    <xf numFmtId="0" fontId="3" fillId="0" borderId="14" xfId="0" applyFont="1" applyBorder="1" applyAlignment="1">
      <alignment wrapText="1"/>
    </xf>
    <xf numFmtId="0" fontId="1" fillId="0" borderId="13" xfId="0" applyFont="1" applyBorder="1" applyAlignment="1">
      <alignment wrapText="1"/>
    </xf>
    <xf numFmtId="0" fontId="1" fillId="0" borderId="3" xfId="0" applyFont="1" applyBorder="1" applyAlignment="1">
      <alignment wrapText="1"/>
    </xf>
    <xf numFmtId="0" fontId="2" fillId="2" borderId="3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3" fillId="0" borderId="5" xfId="0" applyFont="1" applyBorder="1" applyAlignment="1">
      <alignment wrapText="1"/>
    </xf>
    <xf numFmtId="0" fontId="2" fillId="2" borderId="6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1" fillId="2" borderId="7" xfId="0" applyFont="1" applyFill="1" applyBorder="1" applyAlignment="1">
      <alignment horizontal="center" wrapText="1"/>
    </xf>
    <xf numFmtId="0" fontId="3" fillId="0" borderId="1" xfId="0" applyFont="1" applyBorder="1" applyAlignment="1">
      <alignment wrapText="1"/>
    </xf>
    <xf numFmtId="0" fontId="2" fillId="3" borderId="3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vertical="top" wrapText="1"/>
    </xf>
    <xf numFmtId="0" fontId="3" fillId="0" borderId="5" xfId="0" applyFont="1" applyBorder="1" applyAlignment="1">
      <alignment vertical="top" wrapText="1"/>
    </xf>
    <xf numFmtId="0" fontId="3" fillId="0" borderId="4" xfId="0" applyFont="1" applyBorder="1" applyAlignment="1">
      <alignment vertical="top" wrapText="1"/>
    </xf>
    <xf numFmtId="0" fontId="5" fillId="3" borderId="7" xfId="0" applyFont="1" applyFill="1" applyBorder="1" applyAlignment="1">
      <alignment horizontal="center" wrapText="1"/>
    </xf>
    <xf numFmtId="0" fontId="3" fillId="0" borderId="8" xfId="0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Y99"/>
  <sheetViews>
    <sheetView tabSelected="1" topLeftCell="A47" workbookViewId="0">
      <selection activeCell="S30" sqref="S30"/>
    </sheetView>
  </sheetViews>
  <sheetFormatPr defaultColWidth="14.3828125" defaultRowHeight="12.45" x14ac:dyDescent="0.3"/>
  <cols>
    <col min="1" max="1" width="8.69140625" customWidth="1"/>
    <col min="2" max="2" width="15.23046875" customWidth="1"/>
    <col min="3" max="3" width="16.3828125" customWidth="1"/>
    <col min="4" max="4" width="14.15234375" customWidth="1"/>
    <col min="5" max="5" width="13.15234375" customWidth="1"/>
    <col min="6" max="6" width="16.53515625" customWidth="1"/>
    <col min="7" max="9" width="8.69140625" customWidth="1"/>
    <col min="10" max="10" width="9.84375" customWidth="1"/>
    <col min="11" max="11" width="14.15234375" customWidth="1"/>
    <col min="12" max="12" width="16.53515625" customWidth="1"/>
    <col min="13" max="13" width="14.15234375" customWidth="1"/>
    <col min="14" max="18" width="8.69140625" customWidth="1"/>
    <col min="19" max="19" width="14.15234375" customWidth="1"/>
    <col min="20" max="20" width="12" customWidth="1"/>
    <col min="21" max="22" width="14.15234375" customWidth="1"/>
    <col min="23" max="23" width="12" customWidth="1"/>
    <col min="24" max="24" width="13.15234375" customWidth="1"/>
    <col min="25" max="25" width="11.84375" customWidth="1"/>
  </cols>
  <sheetData>
    <row r="1" spans="1:25" x14ac:dyDescent="0.3">
      <c r="B1" s="1"/>
      <c r="C1" s="1"/>
      <c r="D1" s="1"/>
      <c r="E1" s="1"/>
      <c r="J1" s="1"/>
      <c r="K1" s="1"/>
      <c r="L1" s="1"/>
      <c r="M1" s="1"/>
      <c r="S1" s="1"/>
      <c r="T1" s="1"/>
      <c r="U1" s="1"/>
      <c r="V1" s="1"/>
      <c r="W1" s="1"/>
      <c r="X1" s="1"/>
    </row>
    <row r="2" spans="1:25" x14ac:dyDescent="0.3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3" spans="1:25" x14ac:dyDescent="0.3">
      <c r="A3" s="3"/>
      <c r="B3" s="74" t="s">
        <v>0</v>
      </c>
      <c r="C3" s="69"/>
      <c r="D3" s="75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  <c r="R3" s="76"/>
      <c r="S3" s="76"/>
      <c r="T3" s="76"/>
      <c r="U3" s="76"/>
      <c r="V3" s="76"/>
      <c r="W3" s="76"/>
      <c r="X3" s="76"/>
      <c r="Y3" s="6"/>
    </row>
    <row r="4" spans="1:25" x14ac:dyDescent="0.3">
      <c r="A4" s="3"/>
      <c r="B4" s="7"/>
      <c r="C4" s="8"/>
      <c r="D4" s="77" t="s">
        <v>1</v>
      </c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8"/>
      <c r="X4" s="78"/>
      <c r="Y4" s="9"/>
    </row>
    <row r="5" spans="1:25" x14ac:dyDescent="0.3">
      <c r="A5" s="3"/>
      <c r="B5" s="7"/>
      <c r="C5" s="8"/>
      <c r="D5" s="79"/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  <c r="P5" s="80"/>
      <c r="Q5" s="80"/>
      <c r="R5" s="80"/>
      <c r="S5" s="80"/>
      <c r="T5" s="80"/>
      <c r="U5" s="80"/>
      <c r="V5" s="80"/>
      <c r="W5" s="80"/>
      <c r="X5" s="80"/>
      <c r="Y5" s="10"/>
    </row>
    <row r="6" spans="1:25" ht="74.599999999999994" x14ac:dyDescent="0.3">
      <c r="A6" s="3"/>
      <c r="B6" s="7"/>
      <c r="C6" s="8"/>
      <c r="D6" s="11" t="str">
        <f>HYPERLINK("http://grass.itc.it/", "GRASS (Geographic Resources Analysis Support System)")</f>
        <v>GRASS (Geographic Resources Analysis Support System)</v>
      </c>
      <c r="E6" s="11" t="str">
        <f>HYPERLINK("http://www.qgis.org/", "QGIS* (Quantum GIS)")</f>
        <v>QGIS* (Quantum GIS)</v>
      </c>
      <c r="F6" s="12" t="s">
        <v>2</v>
      </c>
      <c r="G6" s="82" t="s">
        <v>3</v>
      </c>
      <c r="H6" s="83"/>
      <c r="I6" s="83"/>
      <c r="J6" s="84"/>
      <c r="K6" s="11" t="str">
        <f>HYPERLINK("http://www.gvsig.gva.es/index.php?id=gvsig&amp;L=2", "gvSIG (Generalitat Valenciana, Sistema d'Informació Geogràfica)")</f>
        <v>gvSIG (Generalitat Valenciana, Sistema d'Informació Geogràfica)</v>
      </c>
      <c r="L6" s="12" t="s">
        <v>4</v>
      </c>
      <c r="M6" s="11" t="str">
        <f>HYPERLINK("http://www.saga-gis.uni-goettingen.de/", "SAGA (System for Automated GeoScientific Analysis) ")</f>
        <v xml:space="preserve">SAGA (System for Automated GeoScientific Analysis) </v>
      </c>
      <c r="N6" s="81" t="s">
        <v>5</v>
      </c>
      <c r="O6" s="76"/>
      <c r="P6" s="76"/>
      <c r="Q6" s="76"/>
      <c r="R6" s="69"/>
      <c r="S6" s="12" t="s">
        <v>6</v>
      </c>
      <c r="T6" s="11" t="str">
        <f>HYPERLINK("http://www.saig.es/en/kosmo.php", "KOSMO")</f>
        <v>KOSMO</v>
      </c>
      <c r="U6" s="11" t="str">
        <f>HYPERLINK("http://www.mapwindow.org/", "MapWindow GIS")</f>
        <v>MapWindow GIS</v>
      </c>
      <c r="V6" s="11" t="str">
        <f>HYPERLINK("http://www.esri.com/", "ESRI ArcGIS")</f>
        <v>ESRI ArcGIS</v>
      </c>
      <c r="W6" s="11" t="str">
        <f>HYPERLINK("http://www.erdas.com/tabid/84/currentid/1050/default.aspx", "ERDAS Imagine")</f>
        <v>ERDAS Imagine</v>
      </c>
      <c r="X6" s="11" t="str">
        <f>HYPERLINK("http://www.pcigeomatics.com/index.php?option=com_content&amp;view=article&amp;id=5&amp;Itemid=4", "PCI Geomatica")</f>
        <v>PCI Geomatica</v>
      </c>
      <c r="Y6" s="13" t="s">
        <v>7</v>
      </c>
    </row>
    <row r="7" spans="1:25" ht="49.75" x14ac:dyDescent="0.3">
      <c r="A7" s="3"/>
      <c r="B7" s="7"/>
      <c r="C7" s="8"/>
      <c r="D7" s="14"/>
      <c r="E7" s="14"/>
      <c r="F7" s="15"/>
      <c r="G7" s="85" t="str">
        <f>HYPERLINK("http://udig.refractions.net/", "(user-friendly Desktop GIS)")</f>
        <v>(user-friendly Desktop GIS)</v>
      </c>
      <c r="H7" s="80"/>
      <c r="I7" s="80"/>
      <c r="J7" s="86"/>
      <c r="K7" s="14"/>
      <c r="L7" s="14" t="s">
        <v>8</v>
      </c>
      <c r="M7" s="14"/>
      <c r="N7" s="16"/>
      <c r="O7" s="17"/>
      <c r="P7" s="17"/>
      <c r="Q7" s="17"/>
      <c r="R7" s="18"/>
      <c r="S7" s="19" t="str">
        <f>HYPERLINK("http://52north.org/index.php?option=com_projects&amp;task=showProject&amp;id=30&amp;Itemid=127", "(Integrated Land and Water Information System)")</f>
        <v>(Integrated Land and Water Information System)</v>
      </c>
      <c r="T7" s="14"/>
      <c r="U7" s="14"/>
      <c r="V7" s="20"/>
      <c r="W7" s="20"/>
      <c r="X7" s="20"/>
      <c r="Y7" s="21"/>
    </row>
    <row r="8" spans="1:25" ht="24.9" x14ac:dyDescent="0.3">
      <c r="A8" s="3"/>
      <c r="B8" s="22"/>
      <c r="C8" s="23"/>
      <c r="D8" s="24"/>
      <c r="E8" s="24"/>
      <c r="F8" s="25"/>
      <c r="G8" s="26" t="s">
        <v>9</v>
      </c>
      <c r="H8" s="26" t="s">
        <v>10</v>
      </c>
      <c r="I8" s="72" t="s">
        <v>11</v>
      </c>
      <c r="J8" s="71"/>
      <c r="K8" s="24"/>
      <c r="L8" s="24"/>
      <c r="M8" s="24"/>
      <c r="N8" s="27" t="str">
        <f>HYPERLINK("http://www.jump-project.org/", "JUMP")</f>
        <v>JUMP</v>
      </c>
      <c r="O8" s="27" t="str">
        <f>HYPERLINK("http://www.openjump.org/", "OpenJUMP")</f>
        <v>OpenJUMP</v>
      </c>
      <c r="P8" s="27" t="str">
        <f>HYPERLINK("http://www.skyjumpgis.org/", "SkyJUMP")</f>
        <v>SkyJUMP</v>
      </c>
      <c r="Q8" s="27" t="str">
        <f>HYPERLINK("http://www.al.fh-osnabrueck.de/jump-download.html", "Pirol JUMP")</f>
        <v>Pirol JUMP</v>
      </c>
      <c r="R8" s="27" t="str">
        <f>HYPERLINK("http://www.lat-lon.de/latlon/portal/media-type/html/language/en/user/anon/page/default.psml/js_pane/produkte%2Csub_produkte_deeJUMP", "DeeJUMP")</f>
        <v>DeeJUMP</v>
      </c>
      <c r="S8" s="24"/>
      <c r="T8" s="24"/>
      <c r="U8" s="24"/>
      <c r="V8" s="28"/>
      <c r="W8" s="28"/>
      <c r="X8" s="28"/>
      <c r="Y8" s="29"/>
    </row>
    <row r="9" spans="1:25" ht="87" x14ac:dyDescent="0.3">
      <c r="A9" s="3"/>
      <c r="B9" s="30" t="s">
        <v>12</v>
      </c>
      <c r="C9" s="4"/>
      <c r="D9" s="31" t="s">
        <v>13</v>
      </c>
      <c r="E9" s="32" t="s">
        <v>14</v>
      </c>
      <c r="F9" s="32" t="s">
        <v>15</v>
      </c>
      <c r="G9" s="32" t="s">
        <v>16</v>
      </c>
      <c r="H9" s="32" t="s">
        <v>17</v>
      </c>
      <c r="I9" s="73" t="s">
        <v>18</v>
      </c>
      <c r="J9" s="69"/>
      <c r="K9" s="33" t="s">
        <v>19</v>
      </c>
      <c r="L9" s="33" t="s">
        <v>20</v>
      </c>
      <c r="M9" s="33" t="s">
        <v>21</v>
      </c>
      <c r="N9" s="33" t="s">
        <v>22</v>
      </c>
      <c r="O9" s="33" t="s">
        <v>23</v>
      </c>
      <c r="P9" s="33" t="s">
        <v>24</v>
      </c>
      <c r="Q9" s="33" t="s">
        <v>23</v>
      </c>
      <c r="R9" s="33" t="s">
        <v>25</v>
      </c>
      <c r="S9" s="33" t="s">
        <v>26</v>
      </c>
      <c r="T9" s="33" t="s">
        <v>27</v>
      </c>
      <c r="U9" s="32" t="s">
        <v>28</v>
      </c>
      <c r="V9" s="33" t="s">
        <v>29</v>
      </c>
      <c r="W9" s="33" t="s">
        <v>30</v>
      </c>
      <c r="X9" s="33" t="s">
        <v>30</v>
      </c>
      <c r="Y9" s="33" t="s">
        <v>30</v>
      </c>
    </row>
    <row r="10" spans="1:25" ht="50.15" x14ac:dyDescent="0.35">
      <c r="A10" s="3"/>
      <c r="B10" s="34"/>
      <c r="C10" s="35"/>
      <c r="D10" s="26" t="s">
        <v>31</v>
      </c>
      <c r="E10" s="25" t="s">
        <v>32</v>
      </c>
      <c r="F10" s="25" t="s">
        <v>33</v>
      </c>
      <c r="G10" s="25" t="s">
        <v>34</v>
      </c>
      <c r="H10" s="25"/>
      <c r="I10" s="34"/>
      <c r="J10" s="35"/>
      <c r="K10" s="36"/>
      <c r="L10" s="36"/>
      <c r="M10" s="36" t="s">
        <v>35</v>
      </c>
      <c r="N10" s="36"/>
      <c r="O10" s="36"/>
      <c r="P10" s="36"/>
      <c r="Q10" s="36"/>
      <c r="R10" s="36"/>
      <c r="S10" s="37" t="s">
        <v>36</v>
      </c>
      <c r="T10" s="36"/>
      <c r="U10" s="25"/>
      <c r="V10" s="36" t="s">
        <v>37</v>
      </c>
      <c r="W10" s="36"/>
      <c r="X10" s="36"/>
      <c r="Y10" s="21"/>
    </row>
    <row r="11" spans="1:25" ht="37.299999999999997" x14ac:dyDescent="0.3">
      <c r="A11" s="3"/>
      <c r="B11" s="38" t="s">
        <v>38</v>
      </c>
      <c r="C11" s="26"/>
      <c r="D11" s="26" t="s">
        <v>39</v>
      </c>
      <c r="E11" s="26" t="s">
        <v>39</v>
      </c>
      <c r="F11" s="26" t="s">
        <v>39</v>
      </c>
      <c r="G11" s="26" t="s">
        <v>39</v>
      </c>
      <c r="H11" s="26" t="s">
        <v>39</v>
      </c>
      <c r="I11" s="72" t="s">
        <v>40</v>
      </c>
      <c r="J11" s="71"/>
      <c r="K11" s="39" t="s">
        <v>39</v>
      </c>
      <c r="L11" s="26" t="s">
        <v>40</v>
      </c>
      <c r="M11" s="26" t="s">
        <v>39</v>
      </c>
      <c r="N11" s="39" t="s">
        <v>39</v>
      </c>
      <c r="O11" s="39" t="s">
        <v>39</v>
      </c>
      <c r="P11" s="39" t="s">
        <v>39</v>
      </c>
      <c r="Q11" s="39" t="s">
        <v>39</v>
      </c>
      <c r="R11" s="39" t="s">
        <v>39</v>
      </c>
      <c r="S11" s="39" t="s">
        <v>40</v>
      </c>
      <c r="T11" s="39" t="s">
        <v>39</v>
      </c>
      <c r="U11" s="26" t="s">
        <v>40</v>
      </c>
      <c r="V11" s="39" t="s">
        <v>40</v>
      </c>
      <c r="W11" s="39" t="s">
        <v>40</v>
      </c>
      <c r="X11" s="39" t="s">
        <v>40</v>
      </c>
      <c r="Y11" s="29" t="s">
        <v>41</v>
      </c>
    </row>
    <row r="12" spans="1:25" ht="24.9" x14ac:dyDescent="0.3">
      <c r="A12" s="3"/>
      <c r="B12" s="38" t="s">
        <v>42</v>
      </c>
      <c r="C12" s="26"/>
      <c r="D12" s="26" t="s">
        <v>43</v>
      </c>
      <c r="E12" s="26" t="s">
        <v>43</v>
      </c>
      <c r="F12" s="26" t="s">
        <v>43</v>
      </c>
      <c r="G12" s="26" t="s">
        <v>43</v>
      </c>
      <c r="H12" s="26" t="s">
        <v>43</v>
      </c>
      <c r="I12" s="72" t="s">
        <v>43</v>
      </c>
      <c r="J12" s="71"/>
      <c r="K12" s="26" t="s">
        <v>43</v>
      </c>
      <c r="L12" s="26" t="s">
        <v>44</v>
      </c>
      <c r="M12" s="26" t="s">
        <v>43</v>
      </c>
      <c r="N12" s="26" t="s">
        <v>43</v>
      </c>
      <c r="O12" s="26" t="s">
        <v>43</v>
      </c>
      <c r="P12" s="26" t="s">
        <v>43</v>
      </c>
      <c r="Q12" s="26" t="s">
        <v>43</v>
      </c>
      <c r="R12" s="26" t="s">
        <v>43</v>
      </c>
      <c r="S12" s="26" t="s">
        <v>43</v>
      </c>
      <c r="T12" s="26" t="s">
        <v>43</v>
      </c>
      <c r="U12" s="26" t="s">
        <v>43</v>
      </c>
      <c r="V12" s="39" t="s">
        <v>44</v>
      </c>
      <c r="W12" s="39" t="s">
        <v>44</v>
      </c>
      <c r="X12" s="39" t="s">
        <v>44</v>
      </c>
      <c r="Y12" s="39" t="s">
        <v>44</v>
      </c>
    </row>
    <row r="13" spans="1:25" ht="99.45" x14ac:dyDescent="0.3">
      <c r="A13" s="3"/>
      <c r="B13" s="40" t="s">
        <v>45</v>
      </c>
      <c r="C13" s="41" t="s">
        <v>46</v>
      </c>
      <c r="D13" s="42" t="str">
        <f>HYPERLINK("http://www.gdal.org/formats_list.html", "All GDAL supported formats, also voxel support")</f>
        <v>All GDAL supported formats, also voxel support</v>
      </c>
      <c r="E13" s="42" t="str">
        <f>HYPERLINK("http://www.gdal.org/formats_list.html", "All GDAL supported formats")</f>
        <v>All GDAL supported formats</v>
      </c>
      <c r="F13" s="43" t="s">
        <v>47</v>
      </c>
      <c r="G13" s="43" t="s">
        <v>48</v>
      </c>
      <c r="H13" s="43" t="s">
        <v>49</v>
      </c>
      <c r="I13" s="68" t="s">
        <v>50</v>
      </c>
      <c r="J13" s="69"/>
      <c r="K13" s="43" t="s">
        <v>51</v>
      </c>
      <c r="L13" s="43" t="s">
        <v>52</v>
      </c>
      <c r="M13" s="42" t="str">
        <f>HYPERLINK("http://www.gdal.org/formats_list.html", "All GDAL supported formats and more")</f>
        <v>All GDAL supported formats and more</v>
      </c>
      <c r="N13" s="43" t="s">
        <v>53</v>
      </c>
      <c r="O13" s="43" t="s">
        <v>54</v>
      </c>
      <c r="P13" s="43" t="s">
        <v>55</v>
      </c>
      <c r="Q13" s="43" t="s">
        <v>54</v>
      </c>
      <c r="R13" s="43" t="s">
        <v>54</v>
      </c>
      <c r="S13" s="43" t="s">
        <v>56</v>
      </c>
      <c r="T13" s="43" t="s">
        <v>57</v>
      </c>
      <c r="U13" s="42" t="str">
        <f>HYPERLINK("http://www.gdal.org/formats_list.html", "All GDAL supported formats + BGD, and others.")</f>
        <v>All GDAL supported formats + BGD, and others.</v>
      </c>
      <c r="V13" s="43" t="s">
        <v>58</v>
      </c>
      <c r="W13" s="43"/>
      <c r="X13" s="43"/>
      <c r="Y13" s="45"/>
    </row>
    <row r="14" spans="1:25" x14ac:dyDescent="0.3">
      <c r="A14" s="3"/>
      <c r="B14" s="46"/>
      <c r="C14" s="24"/>
      <c r="D14" s="47"/>
      <c r="E14" s="47"/>
      <c r="F14" s="47"/>
      <c r="G14" s="47"/>
      <c r="H14" s="47"/>
      <c r="I14" s="48"/>
      <c r="J14" s="49"/>
      <c r="K14" s="47"/>
      <c r="L14" s="47"/>
      <c r="M14" s="47"/>
      <c r="N14" s="47"/>
      <c r="O14" s="47"/>
      <c r="P14" s="47"/>
      <c r="Q14" s="47"/>
      <c r="R14" s="47"/>
      <c r="S14" s="47"/>
      <c r="T14" s="47"/>
      <c r="U14" s="47"/>
      <c r="V14" s="47"/>
      <c r="W14" s="47"/>
      <c r="X14" s="47"/>
      <c r="Y14" s="21"/>
    </row>
    <row r="15" spans="1:25" ht="74.599999999999994" x14ac:dyDescent="0.3">
      <c r="A15" s="3"/>
      <c r="B15" s="40"/>
      <c r="C15" s="41" t="s">
        <v>59</v>
      </c>
      <c r="D15" s="42" t="str">
        <f t="shared" ref="D15:E15" si="0">HYPERLINK("http://www.gdal.org/ogr/ogr_formats.html", "Yes (through OGR)")</f>
        <v>Yes (through OGR)</v>
      </c>
      <c r="E15" s="50" t="str">
        <f t="shared" si="0"/>
        <v>Yes (through OGR)</v>
      </c>
      <c r="F15" s="51" t="s">
        <v>60</v>
      </c>
      <c r="G15" s="43" t="s">
        <v>60</v>
      </c>
      <c r="H15" s="43" t="s">
        <v>60</v>
      </c>
      <c r="I15" s="68" t="s">
        <v>60</v>
      </c>
      <c r="J15" s="69"/>
      <c r="K15" s="43" t="s">
        <v>61</v>
      </c>
      <c r="L15" s="43" t="s">
        <v>62</v>
      </c>
      <c r="M15" s="43" t="s">
        <v>63</v>
      </c>
      <c r="N15" s="43" t="s">
        <v>64</v>
      </c>
      <c r="O15" s="43" t="s">
        <v>64</v>
      </c>
      <c r="P15" s="43" t="s">
        <v>64</v>
      </c>
      <c r="Q15" s="43" t="s">
        <v>64</v>
      </c>
      <c r="R15" s="43" t="s">
        <v>65</v>
      </c>
      <c r="S15" s="43" t="s">
        <v>66</v>
      </c>
      <c r="T15" s="43" t="s">
        <v>67</v>
      </c>
      <c r="U15" s="43" t="s">
        <v>68</v>
      </c>
      <c r="V15" s="43" t="s">
        <v>69</v>
      </c>
      <c r="W15" s="43"/>
      <c r="X15" s="43"/>
      <c r="Y15" s="21"/>
    </row>
    <row r="16" spans="1:25" x14ac:dyDescent="0.3">
      <c r="A16" s="3"/>
      <c r="B16" s="52"/>
      <c r="C16" s="14"/>
      <c r="D16" s="53"/>
      <c r="E16" s="53"/>
      <c r="F16" s="53"/>
      <c r="G16" s="53"/>
      <c r="H16" s="53"/>
      <c r="I16" s="54"/>
      <c r="J16" s="55"/>
      <c r="K16" s="53"/>
      <c r="L16" s="53"/>
      <c r="M16" s="53"/>
      <c r="N16" s="53"/>
      <c r="O16" s="53"/>
      <c r="P16" s="53"/>
      <c r="Q16" s="53"/>
      <c r="R16" s="53" t="s">
        <v>70</v>
      </c>
      <c r="S16" s="53"/>
      <c r="T16" s="53"/>
      <c r="U16" s="53"/>
      <c r="V16" s="53"/>
      <c r="W16" s="53"/>
      <c r="X16" s="53"/>
      <c r="Y16" s="21"/>
    </row>
    <row r="17" spans="1:25" x14ac:dyDescent="0.3">
      <c r="A17" s="3"/>
      <c r="B17" s="52"/>
      <c r="C17" s="14"/>
      <c r="D17" s="53"/>
      <c r="E17" s="53"/>
      <c r="F17" s="53"/>
      <c r="G17" s="53"/>
      <c r="H17" s="53"/>
      <c r="I17" s="54"/>
      <c r="J17" s="55"/>
      <c r="K17" s="53"/>
      <c r="L17" s="53"/>
      <c r="M17" s="53"/>
      <c r="N17" s="53"/>
      <c r="O17" s="53"/>
      <c r="P17" s="53"/>
      <c r="Q17" s="53"/>
      <c r="R17" s="53" t="s">
        <v>71</v>
      </c>
      <c r="S17" s="53"/>
      <c r="T17" s="53"/>
      <c r="U17" s="53"/>
      <c r="V17" s="53"/>
      <c r="W17" s="53"/>
      <c r="X17" s="53"/>
      <c r="Y17" s="21"/>
    </row>
    <row r="18" spans="1:25" ht="24.9" x14ac:dyDescent="0.3">
      <c r="A18" s="3"/>
      <c r="B18" s="46"/>
      <c r="C18" s="24"/>
      <c r="D18" s="47"/>
      <c r="E18" s="47"/>
      <c r="F18" s="47"/>
      <c r="G18" s="47"/>
      <c r="H18" s="47"/>
      <c r="I18" s="48"/>
      <c r="J18" s="49"/>
      <c r="K18" s="47"/>
      <c r="L18" s="47"/>
      <c r="M18" s="47"/>
      <c r="N18" s="47"/>
      <c r="O18" s="47"/>
      <c r="P18" s="47"/>
      <c r="Q18" s="47"/>
      <c r="R18" s="47" t="s">
        <v>72</v>
      </c>
      <c r="S18" s="47"/>
      <c r="T18" s="47"/>
      <c r="U18" s="47"/>
      <c r="V18" s="47"/>
      <c r="W18" s="47"/>
      <c r="X18" s="47"/>
      <c r="Y18" s="21"/>
    </row>
    <row r="19" spans="1:25" ht="273.45" x14ac:dyDescent="0.3">
      <c r="A19" s="3"/>
      <c r="B19" s="56"/>
      <c r="C19" s="57" t="s">
        <v>73</v>
      </c>
      <c r="D19" s="58" t="s">
        <v>74</v>
      </c>
      <c r="E19" s="58" t="s">
        <v>60</v>
      </c>
      <c r="F19" s="58" t="s">
        <v>60</v>
      </c>
      <c r="G19" s="58" t="s">
        <v>75</v>
      </c>
      <c r="H19" s="58"/>
      <c r="I19" s="70"/>
      <c r="J19" s="71"/>
      <c r="K19" s="58" t="s">
        <v>76</v>
      </c>
      <c r="L19" s="58"/>
      <c r="M19" s="58" t="s">
        <v>77</v>
      </c>
      <c r="N19" s="58" t="s">
        <v>75</v>
      </c>
      <c r="O19" s="58" t="s">
        <v>78</v>
      </c>
      <c r="P19" s="58" t="s">
        <v>75</v>
      </c>
      <c r="Q19" s="58" t="s">
        <v>78</v>
      </c>
      <c r="R19" s="58" t="s">
        <v>78</v>
      </c>
      <c r="S19" s="58" t="s">
        <v>382</v>
      </c>
      <c r="T19" s="58" t="s">
        <v>80</v>
      </c>
      <c r="U19" s="58" t="s">
        <v>81</v>
      </c>
      <c r="V19" s="58"/>
      <c r="W19" s="58"/>
      <c r="X19" s="58"/>
      <c r="Y19" s="21"/>
    </row>
    <row r="20" spans="1:25" ht="62.15" x14ac:dyDescent="0.3">
      <c r="A20" s="3"/>
      <c r="B20" s="40"/>
      <c r="C20" s="41" t="s">
        <v>82</v>
      </c>
      <c r="D20" s="43" t="s">
        <v>83</v>
      </c>
      <c r="E20" s="43" t="s">
        <v>84</v>
      </c>
      <c r="F20" s="43" t="s">
        <v>75</v>
      </c>
      <c r="G20" s="43" t="s">
        <v>85</v>
      </c>
      <c r="H20" s="43" t="s">
        <v>85</v>
      </c>
      <c r="I20" s="68" t="s">
        <v>85</v>
      </c>
      <c r="J20" s="69"/>
      <c r="K20" s="43" t="s">
        <v>86</v>
      </c>
      <c r="L20" s="43"/>
      <c r="M20" s="43" t="s">
        <v>87</v>
      </c>
      <c r="N20" s="43" t="s">
        <v>88</v>
      </c>
      <c r="O20" s="43" t="s">
        <v>88</v>
      </c>
      <c r="P20" s="43" t="s">
        <v>89</v>
      </c>
      <c r="Q20" s="43" t="s">
        <v>88</v>
      </c>
      <c r="R20" s="43" t="s">
        <v>90</v>
      </c>
      <c r="S20" s="43" t="s">
        <v>91</v>
      </c>
      <c r="T20" s="43" t="s">
        <v>92</v>
      </c>
      <c r="U20" s="43" t="s">
        <v>93</v>
      </c>
      <c r="V20" s="43" t="s">
        <v>94</v>
      </c>
      <c r="W20" s="43"/>
      <c r="X20" s="43"/>
      <c r="Y20" s="21"/>
    </row>
    <row r="21" spans="1:25" x14ac:dyDescent="0.3">
      <c r="A21" s="3"/>
      <c r="B21" s="52"/>
      <c r="C21" s="14"/>
      <c r="D21" s="53"/>
      <c r="E21" s="53"/>
      <c r="F21" s="53"/>
      <c r="G21" s="53"/>
      <c r="H21" s="53"/>
      <c r="I21" s="54"/>
      <c r="J21" s="55"/>
      <c r="K21" s="53"/>
      <c r="L21" s="53"/>
      <c r="M21" s="53"/>
      <c r="N21" s="53"/>
      <c r="O21" s="53"/>
      <c r="P21" s="53"/>
      <c r="Q21" s="53"/>
      <c r="R21" s="53"/>
      <c r="S21" s="53"/>
      <c r="T21" s="53"/>
      <c r="U21" s="53"/>
      <c r="V21" s="53"/>
      <c r="W21" s="53"/>
      <c r="X21" s="53"/>
      <c r="Y21" s="21"/>
    </row>
    <row r="22" spans="1:25" x14ac:dyDescent="0.3">
      <c r="A22" s="3"/>
      <c r="B22" s="52"/>
      <c r="C22" s="14"/>
      <c r="D22" s="53"/>
      <c r="E22" s="53"/>
      <c r="F22" s="53"/>
      <c r="G22" s="53"/>
      <c r="H22" s="53"/>
      <c r="I22" s="54"/>
      <c r="J22" s="55"/>
      <c r="K22" s="53"/>
      <c r="L22" s="53"/>
      <c r="M22" s="53"/>
      <c r="N22" s="53"/>
      <c r="O22" s="53"/>
      <c r="P22" s="53"/>
      <c r="Q22" s="53"/>
      <c r="R22" s="53"/>
      <c r="S22" s="53"/>
      <c r="T22" s="53"/>
      <c r="U22" s="53"/>
      <c r="V22" s="53"/>
      <c r="W22" s="53"/>
      <c r="X22" s="53"/>
      <c r="Y22" s="21"/>
    </row>
    <row r="23" spans="1:25" x14ac:dyDescent="0.3">
      <c r="A23" s="3"/>
      <c r="B23" s="52"/>
      <c r="C23" s="14"/>
      <c r="D23" s="53"/>
      <c r="E23" s="53"/>
      <c r="F23" s="53"/>
      <c r="G23" s="53"/>
      <c r="H23" s="53"/>
      <c r="I23" s="54"/>
      <c r="J23" s="55"/>
      <c r="K23" s="53"/>
      <c r="L23" s="53"/>
      <c r="M23" s="53"/>
      <c r="N23" s="53"/>
      <c r="O23" s="53"/>
      <c r="P23" s="53"/>
      <c r="Q23" s="53"/>
      <c r="R23" s="53"/>
      <c r="S23" s="53"/>
      <c r="T23" s="53"/>
      <c r="U23" s="53"/>
      <c r="V23" s="53"/>
      <c r="W23" s="53"/>
      <c r="X23" s="53"/>
      <c r="Y23" s="21"/>
    </row>
    <row r="24" spans="1:25" x14ac:dyDescent="0.3">
      <c r="A24" s="3"/>
      <c r="B24" s="46"/>
      <c r="C24" s="24"/>
      <c r="D24" s="47"/>
      <c r="E24" s="47"/>
      <c r="F24" s="47"/>
      <c r="G24" s="47"/>
      <c r="H24" s="47"/>
      <c r="I24" s="48"/>
      <c r="J24" s="49"/>
      <c r="K24" s="47"/>
      <c r="L24" s="47"/>
      <c r="M24" s="47"/>
      <c r="N24" s="47"/>
      <c r="O24" s="47"/>
      <c r="P24" s="47"/>
      <c r="Q24" s="47"/>
      <c r="R24" s="47"/>
      <c r="S24" s="47"/>
      <c r="T24" s="47"/>
      <c r="U24" s="47"/>
      <c r="V24" s="47"/>
      <c r="W24" s="47"/>
      <c r="X24" s="47"/>
      <c r="Y24" s="21"/>
    </row>
    <row r="25" spans="1:25" ht="49.75" x14ac:dyDescent="0.3">
      <c r="A25" s="3"/>
      <c r="B25" s="40"/>
      <c r="C25" s="41" t="s">
        <v>95</v>
      </c>
      <c r="D25" s="43" t="s">
        <v>96</v>
      </c>
      <c r="E25" s="43" t="s">
        <v>91</v>
      </c>
      <c r="F25" s="43" t="s">
        <v>75</v>
      </c>
      <c r="G25" s="43" t="s">
        <v>97</v>
      </c>
      <c r="H25" s="43" t="s">
        <v>97</v>
      </c>
      <c r="I25" s="68" t="s">
        <v>97</v>
      </c>
      <c r="J25" s="69"/>
      <c r="K25" s="43" t="s">
        <v>98</v>
      </c>
      <c r="L25" s="43" t="s">
        <v>99</v>
      </c>
      <c r="M25" s="42" t="str">
        <f>HYPERLINK("http://www.gdal.org/formats_list.html", "All GDAL supported formats and more")</f>
        <v>All GDAL supported formats and more</v>
      </c>
      <c r="N25" s="43" t="s">
        <v>100</v>
      </c>
      <c r="O25" s="43" t="s">
        <v>100</v>
      </c>
      <c r="P25" s="43" t="s">
        <v>100</v>
      </c>
      <c r="Q25" s="43" t="s">
        <v>101</v>
      </c>
      <c r="R25" s="43" t="s">
        <v>100</v>
      </c>
      <c r="S25" s="43" t="s">
        <v>56</v>
      </c>
      <c r="T25" s="43" t="s">
        <v>102</v>
      </c>
      <c r="U25" s="42" t="str">
        <f>HYPERLINK("http://www.gdal.org/formats_list.html", "All GDAL supported formats and more")</f>
        <v>All GDAL supported formats and more</v>
      </c>
      <c r="V25" s="43"/>
      <c r="W25" s="43"/>
      <c r="X25" s="43"/>
      <c r="Y25" s="21"/>
    </row>
    <row r="26" spans="1:25" x14ac:dyDescent="0.3">
      <c r="A26" s="3"/>
      <c r="B26" s="46"/>
      <c r="C26" s="24"/>
      <c r="D26" s="47"/>
      <c r="E26" s="47"/>
      <c r="F26" s="47"/>
      <c r="G26" s="47"/>
      <c r="H26" s="47"/>
      <c r="I26" s="48"/>
      <c r="J26" s="49"/>
      <c r="K26" s="47"/>
      <c r="L26" s="47"/>
      <c r="M26" s="47"/>
      <c r="N26" s="47"/>
      <c r="O26" s="47"/>
      <c r="P26" s="47"/>
      <c r="Q26" s="47"/>
      <c r="R26" s="47"/>
      <c r="S26" s="47"/>
      <c r="T26" s="47"/>
      <c r="U26" s="47"/>
      <c r="V26" s="47"/>
      <c r="W26" s="47"/>
      <c r="X26" s="47"/>
      <c r="Y26" s="21"/>
    </row>
    <row r="27" spans="1:25" ht="74.599999999999994" x14ac:dyDescent="0.3">
      <c r="A27" s="3"/>
      <c r="B27" s="40"/>
      <c r="C27" s="41" t="s">
        <v>103</v>
      </c>
      <c r="D27" s="43" t="s">
        <v>104</v>
      </c>
      <c r="E27" s="44" t="s">
        <v>104</v>
      </c>
      <c r="F27" s="51" t="s">
        <v>105</v>
      </c>
      <c r="G27" s="43" t="s">
        <v>106</v>
      </c>
      <c r="H27" s="43" t="s">
        <v>106</v>
      </c>
      <c r="I27" s="68" t="s">
        <v>106</v>
      </c>
      <c r="J27" s="69"/>
      <c r="K27" s="43" t="s">
        <v>107</v>
      </c>
      <c r="L27" s="43" t="s">
        <v>108</v>
      </c>
      <c r="M27" s="43" t="s">
        <v>63</v>
      </c>
      <c r="N27" s="43" t="s">
        <v>109</v>
      </c>
      <c r="O27" s="43" t="s">
        <v>109</v>
      </c>
      <c r="P27" s="43" t="s">
        <v>109</v>
      </c>
      <c r="Q27" s="43" t="s">
        <v>109</v>
      </c>
      <c r="R27" s="43" t="s">
        <v>110</v>
      </c>
      <c r="S27" s="43" t="s">
        <v>66</v>
      </c>
      <c r="T27" s="43" t="s">
        <v>111</v>
      </c>
      <c r="U27" s="43" t="s">
        <v>112</v>
      </c>
      <c r="V27" s="43" t="s">
        <v>69</v>
      </c>
      <c r="W27" s="43"/>
      <c r="X27" s="43"/>
      <c r="Y27" s="21"/>
    </row>
    <row r="28" spans="1:25" ht="74.599999999999994" x14ac:dyDescent="0.3">
      <c r="A28" s="3"/>
      <c r="B28" s="52"/>
      <c r="C28" s="14"/>
      <c r="D28" s="53"/>
      <c r="E28" s="53"/>
      <c r="F28" s="53"/>
      <c r="G28" s="53"/>
      <c r="H28" s="53"/>
      <c r="I28" s="54"/>
      <c r="J28" s="55"/>
      <c r="K28" s="53"/>
      <c r="L28" s="53"/>
      <c r="M28" s="53"/>
      <c r="N28" s="53"/>
      <c r="O28" s="53" t="s">
        <v>113</v>
      </c>
      <c r="P28" s="53"/>
      <c r="Q28" s="53" t="s">
        <v>113</v>
      </c>
      <c r="R28" s="53" t="s">
        <v>114</v>
      </c>
      <c r="S28" s="53"/>
      <c r="T28" s="53"/>
      <c r="U28" s="53"/>
      <c r="V28" s="53"/>
      <c r="W28" s="53"/>
      <c r="X28" s="53"/>
      <c r="Y28" s="21"/>
    </row>
    <row r="29" spans="1:25" x14ac:dyDescent="0.3">
      <c r="A29" s="3"/>
      <c r="B29" s="46"/>
      <c r="C29" s="24"/>
      <c r="D29" s="47"/>
      <c r="E29" s="47"/>
      <c r="F29" s="47"/>
      <c r="G29" s="47"/>
      <c r="H29" s="47"/>
      <c r="I29" s="48"/>
      <c r="J29" s="49"/>
      <c r="K29" s="47"/>
      <c r="L29" s="47"/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7"/>
      <c r="X29" s="47"/>
      <c r="Y29" s="21"/>
    </row>
    <row r="30" spans="1:25" ht="49.75" x14ac:dyDescent="0.3">
      <c r="A30" s="3"/>
      <c r="B30" s="56"/>
      <c r="C30" s="57" t="s">
        <v>115</v>
      </c>
      <c r="D30" s="58" t="s">
        <v>78</v>
      </c>
      <c r="E30" s="58" t="s">
        <v>91</v>
      </c>
      <c r="F30" s="58" t="s">
        <v>116</v>
      </c>
      <c r="G30" s="58" t="s">
        <v>91</v>
      </c>
      <c r="H30" s="70" t="s">
        <v>91</v>
      </c>
      <c r="I30" s="71"/>
      <c r="J30" s="58" t="s">
        <v>91</v>
      </c>
      <c r="K30" s="58"/>
      <c r="L30" s="58"/>
      <c r="M30" s="58" t="s">
        <v>117</v>
      </c>
      <c r="N30" s="58" t="s">
        <v>118</v>
      </c>
      <c r="O30" s="58" t="s">
        <v>118</v>
      </c>
      <c r="P30" s="58" t="s">
        <v>118</v>
      </c>
      <c r="Q30" s="58" t="s">
        <v>118</v>
      </c>
      <c r="R30" s="58" t="s">
        <v>118</v>
      </c>
      <c r="S30" s="58" t="s">
        <v>79</v>
      </c>
      <c r="T30" s="58" t="s">
        <v>119</v>
      </c>
      <c r="U30" s="58" t="s">
        <v>118</v>
      </c>
      <c r="V30" s="58" t="s">
        <v>120</v>
      </c>
      <c r="W30" s="58"/>
      <c r="X30" s="58"/>
      <c r="Y30" s="21"/>
    </row>
    <row r="31" spans="1:25" ht="49.75" x14ac:dyDescent="0.3">
      <c r="A31" s="3"/>
      <c r="B31" s="40"/>
      <c r="C31" s="41" t="s">
        <v>121</v>
      </c>
      <c r="D31" s="43" t="s">
        <v>122</v>
      </c>
      <c r="E31" s="43" t="s">
        <v>84</v>
      </c>
      <c r="F31" s="43" t="s">
        <v>91</v>
      </c>
      <c r="G31" s="43" t="s">
        <v>85</v>
      </c>
      <c r="H31" s="68" t="s">
        <v>85</v>
      </c>
      <c r="I31" s="69"/>
      <c r="J31" s="43" t="s">
        <v>85</v>
      </c>
      <c r="K31" s="43" t="s">
        <v>123</v>
      </c>
      <c r="L31" s="43"/>
      <c r="M31" s="43" t="s">
        <v>87</v>
      </c>
      <c r="N31" s="43" t="s">
        <v>124</v>
      </c>
      <c r="O31" s="43" t="s">
        <v>124</v>
      </c>
      <c r="P31" s="43" t="s">
        <v>124</v>
      </c>
      <c r="Q31" s="43" t="s">
        <v>124</v>
      </c>
      <c r="R31" s="43" t="s">
        <v>124</v>
      </c>
      <c r="S31" s="43" t="s">
        <v>91</v>
      </c>
      <c r="T31" s="43" t="s">
        <v>125</v>
      </c>
      <c r="U31" s="43" t="s">
        <v>126</v>
      </c>
      <c r="V31" s="43" t="s">
        <v>126</v>
      </c>
      <c r="W31" s="43"/>
      <c r="X31" s="43"/>
      <c r="Y31" s="21"/>
    </row>
    <row r="32" spans="1:25" x14ac:dyDescent="0.3">
      <c r="A32" s="3"/>
      <c r="B32" s="52"/>
      <c r="C32" s="14"/>
      <c r="D32" s="53"/>
      <c r="E32" s="53"/>
      <c r="F32" s="53"/>
      <c r="G32" s="53"/>
      <c r="H32" s="54"/>
      <c r="I32" s="55"/>
      <c r="J32" s="53"/>
      <c r="K32" s="53"/>
      <c r="L32" s="53"/>
      <c r="M32" s="53"/>
      <c r="N32" s="53"/>
      <c r="O32" s="53"/>
      <c r="P32" s="53"/>
      <c r="Q32" s="53"/>
      <c r="R32" s="53"/>
      <c r="S32" s="53"/>
      <c r="T32" s="53"/>
      <c r="U32" s="53"/>
      <c r="V32" s="53"/>
      <c r="W32" s="53"/>
      <c r="X32" s="53"/>
      <c r="Y32" s="21"/>
    </row>
    <row r="33" spans="1:25" x14ac:dyDescent="0.3">
      <c r="A33" s="3"/>
      <c r="B33" s="46"/>
      <c r="C33" s="24"/>
      <c r="D33" s="47"/>
      <c r="E33" s="47"/>
      <c r="F33" s="47"/>
      <c r="G33" s="47"/>
      <c r="H33" s="48"/>
      <c r="I33" s="49"/>
      <c r="J33" s="47"/>
      <c r="K33" s="47"/>
      <c r="L33" s="47"/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7"/>
      <c r="X33" s="47"/>
      <c r="Y33" s="21"/>
    </row>
    <row r="34" spans="1:25" ht="37.299999999999997" x14ac:dyDescent="0.3">
      <c r="A34" s="3"/>
      <c r="B34" s="40" t="s">
        <v>127</v>
      </c>
      <c r="C34" s="57" t="s">
        <v>128</v>
      </c>
      <c r="D34" s="58" t="s">
        <v>129</v>
      </c>
      <c r="E34" s="58" t="s">
        <v>97</v>
      </c>
      <c r="F34" s="58" t="s">
        <v>130</v>
      </c>
      <c r="G34" s="58" t="s">
        <v>97</v>
      </c>
      <c r="H34" s="70" t="s">
        <v>97</v>
      </c>
      <c r="I34" s="71"/>
      <c r="J34" s="58" t="s">
        <v>97</v>
      </c>
      <c r="K34" s="58" t="s">
        <v>97</v>
      </c>
      <c r="L34" s="58" t="s">
        <v>97</v>
      </c>
      <c r="M34" s="58" t="s">
        <v>97</v>
      </c>
      <c r="N34" s="58" t="s">
        <v>97</v>
      </c>
      <c r="O34" s="58" t="s">
        <v>97</v>
      </c>
      <c r="P34" s="58" t="s">
        <v>97</v>
      </c>
      <c r="Q34" s="58" t="s">
        <v>97</v>
      </c>
      <c r="R34" s="58" t="s">
        <v>97</v>
      </c>
      <c r="S34" s="58" t="s">
        <v>97</v>
      </c>
      <c r="T34" s="58" t="s">
        <v>97</v>
      </c>
      <c r="U34" s="58" t="s">
        <v>97</v>
      </c>
      <c r="V34" s="58" t="s">
        <v>97</v>
      </c>
      <c r="W34" s="58"/>
      <c r="X34" s="58"/>
      <c r="Y34" s="21"/>
    </row>
    <row r="35" spans="1:25" ht="24.9" x14ac:dyDescent="0.3">
      <c r="A35" s="3"/>
      <c r="B35" s="52"/>
      <c r="C35" s="57" t="s">
        <v>131</v>
      </c>
      <c r="D35" s="58"/>
      <c r="E35" s="58"/>
      <c r="F35" s="58" t="s">
        <v>91</v>
      </c>
      <c r="G35" s="58"/>
      <c r="H35" s="59"/>
      <c r="I35" s="60"/>
      <c r="J35" s="58"/>
      <c r="K35" s="58"/>
      <c r="L35" s="58"/>
      <c r="M35" s="58"/>
      <c r="N35" s="58"/>
      <c r="O35" s="58"/>
      <c r="P35" s="58"/>
      <c r="Q35" s="58"/>
      <c r="R35" s="58"/>
      <c r="S35" s="58"/>
      <c r="T35" s="58"/>
      <c r="U35" s="58"/>
      <c r="V35" s="58" t="s">
        <v>97</v>
      </c>
      <c r="W35" s="58"/>
      <c r="X35" s="58"/>
      <c r="Y35" s="21"/>
    </row>
    <row r="36" spans="1:25" ht="24.9" x14ac:dyDescent="0.3">
      <c r="A36" s="3"/>
      <c r="B36" s="46"/>
      <c r="C36" s="57" t="s">
        <v>132</v>
      </c>
      <c r="D36" s="58"/>
      <c r="E36" s="58"/>
      <c r="F36" s="58" t="s">
        <v>91</v>
      </c>
      <c r="G36" s="58"/>
      <c r="H36" s="59"/>
      <c r="I36" s="60"/>
      <c r="J36" s="58"/>
      <c r="K36" s="58"/>
      <c r="L36" s="58"/>
      <c r="M36" s="58"/>
      <c r="N36" s="58"/>
      <c r="O36" s="58"/>
      <c r="P36" s="58"/>
      <c r="Q36" s="58"/>
      <c r="R36" s="58"/>
      <c r="S36" s="58"/>
      <c r="T36" s="58"/>
      <c r="U36" s="58"/>
      <c r="V36" s="58" t="s">
        <v>97</v>
      </c>
      <c r="W36" s="58"/>
      <c r="X36" s="58"/>
      <c r="Y36" s="21"/>
    </row>
    <row r="37" spans="1:25" ht="37.299999999999997" x14ac:dyDescent="0.3">
      <c r="A37" s="3"/>
      <c r="B37" s="40" t="s">
        <v>133</v>
      </c>
      <c r="C37" s="57" t="s">
        <v>134</v>
      </c>
      <c r="D37" s="58" t="s">
        <v>97</v>
      </c>
      <c r="E37" s="58"/>
      <c r="F37" s="58" t="s">
        <v>97</v>
      </c>
      <c r="G37" s="58"/>
      <c r="H37" s="59"/>
      <c r="I37" s="60"/>
      <c r="J37" s="58"/>
      <c r="K37" s="58"/>
      <c r="L37" s="58"/>
      <c r="M37" s="58"/>
      <c r="N37" s="58"/>
      <c r="O37" s="58"/>
      <c r="P37" s="58"/>
      <c r="Q37" s="58"/>
      <c r="R37" s="58"/>
      <c r="S37" s="58"/>
      <c r="T37" s="58"/>
      <c r="U37" s="58"/>
      <c r="V37" s="58" t="s">
        <v>97</v>
      </c>
      <c r="W37" s="58"/>
      <c r="X37" s="58"/>
      <c r="Y37" s="21"/>
    </row>
    <row r="38" spans="1:25" ht="24.9" x14ac:dyDescent="0.3">
      <c r="A38" s="3"/>
      <c r="B38" s="52"/>
      <c r="C38" s="57" t="s">
        <v>135</v>
      </c>
      <c r="D38" s="58" t="s">
        <v>97</v>
      </c>
      <c r="E38" s="58"/>
      <c r="F38" s="58" t="s">
        <v>97</v>
      </c>
      <c r="G38" s="58"/>
      <c r="H38" s="59"/>
      <c r="I38" s="60"/>
      <c r="J38" s="58"/>
      <c r="K38" s="58"/>
      <c r="L38" s="58"/>
      <c r="M38" s="58"/>
      <c r="N38" s="58"/>
      <c r="O38" s="58"/>
      <c r="P38" s="58"/>
      <c r="Q38" s="58"/>
      <c r="R38" s="58"/>
      <c r="S38" s="58"/>
      <c r="T38" s="58"/>
      <c r="U38" s="58"/>
      <c r="V38" s="58" t="s">
        <v>97</v>
      </c>
      <c r="W38" s="58"/>
      <c r="X38" s="58"/>
      <c r="Y38" s="21"/>
    </row>
    <row r="39" spans="1:25" ht="24.9" x14ac:dyDescent="0.3">
      <c r="A39" s="3"/>
      <c r="B39" s="52"/>
      <c r="C39" s="57" t="s">
        <v>136</v>
      </c>
      <c r="D39" s="58" t="s">
        <v>97</v>
      </c>
      <c r="E39" s="58"/>
      <c r="F39" s="58" t="s">
        <v>97</v>
      </c>
      <c r="G39" s="58"/>
      <c r="H39" s="59"/>
      <c r="I39" s="60"/>
      <c r="J39" s="58"/>
      <c r="K39" s="58"/>
      <c r="L39" s="58"/>
      <c r="M39" s="58"/>
      <c r="N39" s="58"/>
      <c r="O39" s="58"/>
      <c r="P39" s="58"/>
      <c r="Q39" s="58"/>
      <c r="R39" s="58"/>
      <c r="S39" s="58"/>
      <c r="T39" s="58"/>
      <c r="U39" s="58"/>
      <c r="V39" s="58" t="s">
        <v>97</v>
      </c>
      <c r="W39" s="58"/>
      <c r="X39" s="58"/>
      <c r="Y39" s="21"/>
    </row>
    <row r="40" spans="1:25" x14ac:dyDescent="0.3">
      <c r="A40" s="3"/>
      <c r="B40" s="46"/>
      <c r="C40" s="57" t="s">
        <v>137</v>
      </c>
      <c r="D40" s="58" t="s">
        <v>97</v>
      </c>
      <c r="E40" s="58"/>
      <c r="F40" s="58" t="s">
        <v>97</v>
      </c>
      <c r="G40" s="58"/>
      <c r="H40" s="59"/>
      <c r="I40" s="60"/>
      <c r="J40" s="58"/>
      <c r="K40" s="58"/>
      <c r="L40" s="58"/>
      <c r="M40" s="58"/>
      <c r="N40" s="58"/>
      <c r="O40" s="58"/>
      <c r="P40" s="58"/>
      <c r="Q40" s="58"/>
      <c r="R40" s="58"/>
      <c r="S40" s="58"/>
      <c r="T40" s="58"/>
      <c r="U40" s="58"/>
      <c r="V40" s="58" t="s">
        <v>97</v>
      </c>
      <c r="W40" s="58"/>
      <c r="X40" s="58"/>
      <c r="Y40" s="21"/>
    </row>
    <row r="41" spans="1:25" ht="24.9" x14ac:dyDescent="0.3">
      <c r="A41" s="3"/>
      <c r="B41" s="56"/>
      <c r="C41" s="57" t="s">
        <v>138</v>
      </c>
      <c r="D41" s="58" t="s">
        <v>139</v>
      </c>
      <c r="E41" s="58" t="s">
        <v>75</v>
      </c>
      <c r="F41" s="58" t="s">
        <v>97</v>
      </c>
      <c r="G41" s="58" t="s">
        <v>91</v>
      </c>
      <c r="H41" s="70" t="s">
        <v>91</v>
      </c>
      <c r="I41" s="71"/>
      <c r="J41" s="58" t="s">
        <v>91</v>
      </c>
      <c r="K41" s="58" t="s">
        <v>97</v>
      </c>
      <c r="L41" s="58"/>
      <c r="M41" s="58" t="s">
        <v>97</v>
      </c>
      <c r="N41" s="58" t="s">
        <v>75</v>
      </c>
      <c r="O41" s="58" t="s">
        <v>140</v>
      </c>
      <c r="P41" s="58" t="s">
        <v>75</v>
      </c>
      <c r="Q41" s="58" t="s">
        <v>140</v>
      </c>
      <c r="R41" s="58" t="s">
        <v>140</v>
      </c>
      <c r="S41" s="58" t="s">
        <v>79</v>
      </c>
      <c r="T41" s="58" t="s">
        <v>97</v>
      </c>
      <c r="U41" s="58" t="s">
        <v>97</v>
      </c>
      <c r="V41" s="58" t="s">
        <v>97</v>
      </c>
      <c r="W41" s="58"/>
      <c r="X41" s="58"/>
      <c r="Y41" s="21"/>
    </row>
    <row r="42" spans="1:25" ht="24.9" x14ac:dyDescent="0.3">
      <c r="A42" s="3"/>
      <c r="B42" s="56"/>
      <c r="C42" s="57" t="s">
        <v>141</v>
      </c>
      <c r="D42" s="58" t="s">
        <v>97</v>
      </c>
      <c r="E42" s="58" t="s">
        <v>75</v>
      </c>
      <c r="F42" s="58" t="s">
        <v>91</v>
      </c>
      <c r="G42" s="58" t="s">
        <v>97</v>
      </c>
      <c r="H42" s="70" t="s">
        <v>97</v>
      </c>
      <c r="I42" s="71"/>
      <c r="J42" s="58" t="s">
        <v>97</v>
      </c>
      <c r="K42" s="58" t="s">
        <v>142</v>
      </c>
      <c r="L42" s="58"/>
      <c r="M42" s="58" t="s">
        <v>91</v>
      </c>
      <c r="N42" s="58" t="s">
        <v>97</v>
      </c>
      <c r="O42" s="58" t="s">
        <v>97</v>
      </c>
      <c r="P42" s="58" t="s">
        <v>97</v>
      </c>
      <c r="Q42" s="58" t="s">
        <v>97</v>
      </c>
      <c r="R42" s="58" t="s">
        <v>97</v>
      </c>
      <c r="S42" s="58" t="s">
        <v>79</v>
      </c>
      <c r="T42" s="58" t="s">
        <v>97</v>
      </c>
      <c r="U42" s="58" t="s">
        <v>91</v>
      </c>
      <c r="V42" s="58" t="s">
        <v>97</v>
      </c>
      <c r="W42" s="58"/>
      <c r="X42" s="58"/>
      <c r="Y42" s="21"/>
    </row>
    <row r="43" spans="1:25" ht="24.9" x14ac:dyDescent="0.3">
      <c r="A43" s="3"/>
      <c r="B43" s="56"/>
      <c r="C43" s="57" t="s">
        <v>143</v>
      </c>
      <c r="D43" s="58" t="s">
        <v>97</v>
      </c>
      <c r="E43" s="58" t="s">
        <v>144</v>
      </c>
      <c r="F43" s="58" t="s">
        <v>97</v>
      </c>
      <c r="G43" s="58" t="s">
        <v>91</v>
      </c>
      <c r="H43" s="70" t="s">
        <v>91</v>
      </c>
      <c r="I43" s="71"/>
      <c r="J43" s="58" t="s">
        <v>91</v>
      </c>
      <c r="K43" s="58" t="s">
        <v>97</v>
      </c>
      <c r="L43" s="58"/>
      <c r="M43" s="58" t="s">
        <v>97</v>
      </c>
      <c r="N43" s="58" t="s">
        <v>75</v>
      </c>
      <c r="O43" s="58" t="s">
        <v>97</v>
      </c>
      <c r="P43" s="58" t="s">
        <v>75</v>
      </c>
      <c r="Q43" s="58" t="s">
        <v>97</v>
      </c>
      <c r="R43" s="58" t="s">
        <v>75</v>
      </c>
      <c r="S43" s="58" t="s">
        <v>79</v>
      </c>
      <c r="T43" s="58" t="s">
        <v>97</v>
      </c>
      <c r="U43" s="58" t="s">
        <v>91</v>
      </c>
      <c r="V43" s="58" t="s">
        <v>97</v>
      </c>
      <c r="W43" s="58"/>
      <c r="X43" s="58"/>
      <c r="Y43" s="21"/>
    </row>
    <row r="44" spans="1:25" ht="74.599999999999994" x14ac:dyDescent="0.3">
      <c r="A44" s="3"/>
      <c r="B44" s="56"/>
      <c r="C44" s="57" t="s">
        <v>145</v>
      </c>
      <c r="D44" s="58" t="s">
        <v>146</v>
      </c>
      <c r="E44" s="58"/>
      <c r="F44" s="58" t="s">
        <v>147</v>
      </c>
      <c r="G44" s="58"/>
      <c r="H44" s="70"/>
      <c r="I44" s="71"/>
      <c r="J44" s="58" t="s">
        <v>148</v>
      </c>
      <c r="K44" s="58"/>
      <c r="L44" s="58"/>
      <c r="M44" s="58" t="s">
        <v>149</v>
      </c>
      <c r="N44" s="58" t="s">
        <v>150</v>
      </c>
      <c r="O44" s="58" t="s">
        <v>151</v>
      </c>
      <c r="P44" s="58" t="s">
        <v>151</v>
      </c>
      <c r="Q44" s="58" t="s">
        <v>151</v>
      </c>
      <c r="R44" s="58" t="s">
        <v>150</v>
      </c>
      <c r="S44" s="58" t="s">
        <v>79</v>
      </c>
      <c r="T44" s="58" t="s">
        <v>152</v>
      </c>
      <c r="U44" s="58" t="s">
        <v>153</v>
      </c>
      <c r="V44" s="58" t="s">
        <v>154</v>
      </c>
      <c r="W44" s="58"/>
      <c r="X44" s="58"/>
      <c r="Y44" s="21"/>
    </row>
    <row r="45" spans="1:25" x14ac:dyDescent="0.3">
      <c r="A45" s="3"/>
      <c r="B45" s="56" t="s">
        <v>155</v>
      </c>
      <c r="C45" s="57"/>
      <c r="D45" s="58" t="s">
        <v>97</v>
      </c>
      <c r="E45" s="58" t="s">
        <v>97</v>
      </c>
      <c r="F45" s="58" t="s">
        <v>97</v>
      </c>
      <c r="G45" s="58" t="s">
        <v>97</v>
      </c>
      <c r="H45" s="70" t="s">
        <v>97</v>
      </c>
      <c r="I45" s="71"/>
      <c r="J45" s="58" t="s">
        <v>97</v>
      </c>
      <c r="K45" s="58" t="s">
        <v>97</v>
      </c>
      <c r="L45" s="58"/>
      <c r="M45" s="58" t="s">
        <v>60</v>
      </c>
      <c r="N45" s="58" t="s">
        <v>156</v>
      </c>
      <c r="O45" s="58" t="s">
        <v>156</v>
      </c>
      <c r="P45" s="58" t="s">
        <v>156</v>
      </c>
      <c r="Q45" s="58" t="s">
        <v>156</v>
      </c>
      <c r="R45" s="58" t="s">
        <v>156</v>
      </c>
      <c r="S45" s="58" t="s">
        <v>60</v>
      </c>
      <c r="T45" s="58" t="s">
        <v>60</v>
      </c>
      <c r="U45" s="58" t="s">
        <v>60</v>
      </c>
      <c r="V45" s="58" t="s">
        <v>97</v>
      </c>
      <c r="W45" s="58"/>
      <c r="X45" s="58"/>
      <c r="Y45" s="21"/>
    </row>
    <row r="46" spans="1:25" ht="49.75" x14ac:dyDescent="0.3">
      <c r="A46" s="3"/>
      <c r="B46" s="56" t="s">
        <v>157</v>
      </c>
      <c r="C46" s="57"/>
      <c r="D46" s="58" t="s">
        <v>158</v>
      </c>
      <c r="E46" s="58" t="s">
        <v>60</v>
      </c>
      <c r="F46" s="58" t="s">
        <v>97</v>
      </c>
      <c r="G46" s="58" t="s">
        <v>159</v>
      </c>
      <c r="H46" s="70" t="s">
        <v>97</v>
      </c>
      <c r="I46" s="71"/>
      <c r="J46" s="58" t="s">
        <v>91</v>
      </c>
      <c r="K46" s="58" t="s">
        <v>160</v>
      </c>
      <c r="L46" s="58"/>
      <c r="M46" s="58" t="s">
        <v>87</v>
      </c>
      <c r="N46" s="58" t="s">
        <v>161</v>
      </c>
      <c r="O46" s="58" t="s">
        <v>161</v>
      </c>
      <c r="P46" s="58" t="s">
        <v>161</v>
      </c>
      <c r="Q46" s="58" t="s">
        <v>161</v>
      </c>
      <c r="R46" s="58" t="s">
        <v>161</v>
      </c>
      <c r="S46" s="58" t="s">
        <v>79</v>
      </c>
      <c r="T46" s="58" t="s">
        <v>161</v>
      </c>
      <c r="U46" s="58" t="s">
        <v>162</v>
      </c>
      <c r="V46" s="58" t="s">
        <v>161</v>
      </c>
      <c r="W46" s="58"/>
      <c r="X46" s="58"/>
      <c r="Y46" s="21"/>
    </row>
    <row r="47" spans="1:25" ht="24.9" x14ac:dyDescent="0.3">
      <c r="A47" s="3"/>
      <c r="B47" s="40" t="s">
        <v>163</v>
      </c>
      <c r="C47" s="41"/>
      <c r="D47" s="43" t="s">
        <v>97</v>
      </c>
      <c r="E47" s="43" t="s">
        <v>97</v>
      </c>
      <c r="F47" s="43" t="s">
        <v>91</v>
      </c>
      <c r="G47" s="43" t="s">
        <v>91</v>
      </c>
      <c r="H47" s="68" t="s">
        <v>91</v>
      </c>
      <c r="I47" s="69"/>
      <c r="J47" s="43" t="s">
        <v>91</v>
      </c>
      <c r="K47" s="43"/>
      <c r="L47" s="43"/>
      <c r="M47" s="43" t="s">
        <v>87</v>
      </c>
      <c r="N47" s="43" t="s">
        <v>91</v>
      </c>
      <c r="O47" s="43" t="s">
        <v>75</v>
      </c>
      <c r="P47" s="43" t="s">
        <v>91</v>
      </c>
      <c r="Q47" s="43" t="s">
        <v>91</v>
      </c>
      <c r="R47" s="43" t="s">
        <v>91</v>
      </c>
      <c r="S47" s="43" t="s">
        <v>91</v>
      </c>
      <c r="T47" s="43" t="s">
        <v>91</v>
      </c>
      <c r="U47" s="43" t="s">
        <v>91</v>
      </c>
      <c r="V47" s="43" t="s">
        <v>97</v>
      </c>
      <c r="W47" s="43"/>
      <c r="X47" s="43"/>
      <c r="Y47" s="21"/>
    </row>
    <row r="48" spans="1:25" ht="24.9" x14ac:dyDescent="0.3">
      <c r="A48" s="3"/>
      <c r="B48" s="46"/>
      <c r="C48" s="24"/>
      <c r="D48" s="47"/>
      <c r="E48" s="47"/>
      <c r="F48" s="47"/>
      <c r="G48" s="47"/>
      <c r="H48" s="48"/>
      <c r="I48" s="49"/>
      <c r="J48" s="47"/>
      <c r="K48" s="47"/>
      <c r="L48" s="47"/>
      <c r="M48" s="47"/>
      <c r="N48" s="47"/>
      <c r="O48" s="47" t="s">
        <v>164</v>
      </c>
      <c r="P48" s="47"/>
      <c r="Q48" s="47"/>
      <c r="R48" s="47"/>
      <c r="S48" s="47"/>
      <c r="T48" s="47"/>
      <c r="U48" s="47"/>
      <c r="V48" s="47"/>
      <c r="W48" s="47"/>
      <c r="X48" s="47"/>
      <c r="Y48" s="21"/>
    </row>
    <row r="49" spans="1:25" ht="37.299999999999997" x14ac:dyDescent="0.3">
      <c r="A49" s="3"/>
      <c r="B49" s="56" t="s">
        <v>165</v>
      </c>
      <c r="C49" s="57" t="s">
        <v>166</v>
      </c>
      <c r="D49" s="58" t="s">
        <v>167</v>
      </c>
      <c r="E49" s="58" t="s">
        <v>168</v>
      </c>
      <c r="F49" s="58" t="s">
        <v>169</v>
      </c>
      <c r="G49" s="58" t="s">
        <v>170</v>
      </c>
      <c r="H49" s="70" t="s">
        <v>170</v>
      </c>
      <c r="I49" s="71"/>
      <c r="J49" s="58" t="s">
        <v>170</v>
      </c>
      <c r="K49" s="58" t="s">
        <v>171</v>
      </c>
      <c r="L49" s="58"/>
      <c r="M49" s="58" t="s">
        <v>172</v>
      </c>
      <c r="N49" s="58" t="s">
        <v>173</v>
      </c>
      <c r="O49" s="58" t="s">
        <v>173</v>
      </c>
      <c r="P49" s="58" t="s">
        <v>173</v>
      </c>
      <c r="Q49" s="58" t="s">
        <v>173</v>
      </c>
      <c r="R49" s="58" t="s">
        <v>173</v>
      </c>
      <c r="S49" s="58" t="s">
        <v>79</v>
      </c>
      <c r="T49" s="58" t="s">
        <v>170</v>
      </c>
      <c r="U49" s="58" t="s">
        <v>171</v>
      </c>
      <c r="V49" s="58" t="s">
        <v>174</v>
      </c>
      <c r="W49" s="58"/>
      <c r="X49" s="58"/>
      <c r="Y49" s="21"/>
    </row>
    <row r="50" spans="1:25" ht="37.299999999999997" x14ac:dyDescent="0.3">
      <c r="A50" s="3"/>
      <c r="B50" s="40"/>
      <c r="C50" s="41" t="s">
        <v>175</v>
      </c>
      <c r="D50" s="43" t="s">
        <v>176</v>
      </c>
      <c r="E50" s="43" t="s">
        <v>177</v>
      </c>
      <c r="F50" s="43" t="s">
        <v>178</v>
      </c>
      <c r="G50" s="43" t="s">
        <v>170</v>
      </c>
      <c r="H50" s="68" t="s">
        <v>170</v>
      </c>
      <c r="I50" s="69"/>
      <c r="J50" s="43" t="s">
        <v>170</v>
      </c>
      <c r="K50" s="43" t="s">
        <v>179</v>
      </c>
      <c r="L50" s="43"/>
      <c r="M50" s="43" t="s">
        <v>180</v>
      </c>
      <c r="N50" s="43" t="s">
        <v>181</v>
      </c>
      <c r="O50" s="43" t="s">
        <v>181</v>
      </c>
      <c r="P50" s="43" t="s">
        <v>182</v>
      </c>
      <c r="Q50" s="43" t="s">
        <v>181</v>
      </c>
      <c r="R50" s="43" t="s">
        <v>181</v>
      </c>
      <c r="S50" s="43" t="s">
        <v>79</v>
      </c>
      <c r="T50" s="43" t="s">
        <v>170</v>
      </c>
      <c r="U50" s="43" t="s">
        <v>180</v>
      </c>
      <c r="V50" s="58" t="s">
        <v>174</v>
      </c>
      <c r="W50" s="43"/>
      <c r="X50" s="43"/>
      <c r="Y50" s="21"/>
    </row>
    <row r="51" spans="1:25" x14ac:dyDescent="0.3">
      <c r="A51" s="3"/>
      <c r="B51" s="46"/>
      <c r="C51" s="24"/>
      <c r="D51" s="47"/>
      <c r="E51" s="47"/>
      <c r="F51" s="47"/>
      <c r="G51" s="47"/>
      <c r="H51" s="48"/>
      <c r="I51" s="49"/>
      <c r="J51" s="47"/>
      <c r="K51" s="47"/>
      <c r="L51" s="47"/>
      <c r="M51" s="47"/>
      <c r="N51" s="47"/>
      <c r="O51" s="47"/>
      <c r="P51" s="47" t="s">
        <v>183</v>
      </c>
      <c r="Q51" s="47"/>
      <c r="R51" s="47"/>
      <c r="S51" s="47"/>
      <c r="T51" s="47"/>
      <c r="U51" s="47"/>
      <c r="V51" s="61"/>
      <c r="W51" s="47"/>
      <c r="X51" s="47"/>
      <c r="Y51" s="21"/>
    </row>
    <row r="52" spans="1:25" ht="62.15" x14ac:dyDescent="0.3">
      <c r="A52" s="3"/>
      <c r="B52" s="56"/>
      <c r="C52" s="57" t="s">
        <v>184</v>
      </c>
      <c r="D52" s="58" t="s">
        <v>185</v>
      </c>
      <c r="E52" s="58" t="s">
        <v>186</v>
      </c>
      <c r="F52" s="58" t="s">
        <v>169</v>
      </c>
      <c r="G52" s="58" t="s">
        <v>170</v>
      </c>
      <c r="H52" s="70" t="s">
        <v>170</v>
      </c>
      <c r="I52" s="71"/>
      <c r="J52" s="58" t="s">
        <v>170</v>
      </c>
      <c r="K52" s="58" t="s">
        <v>187</v>
      </c>
      <c r="L52" s="58" t="s">
        <v>188</v>
      </c>
      <c r="M52" s="58" t="s">
        <v>189</v>
      </c>
      <c r="N52" s="58" t="s">
        <v>190</v>
      </c>
      <c r="O52" s="58" t="s">
        <v>190</v>
      </c>
      <c r="P52" s="58" t="s">
        <v>190</v>
      </c>
      <c r="Q52" s="58" t="s">
        <v>191</v>
      </c>
      <c r="R52" s="58" t="s">
        <v>190</v>
      </c>
      <c r="S52" s="58" t="s">
        <v>79</v>
      </c>
      <c r="T52" s="58" t="s">
        <v>170</v>
      </c>
      <c r="U52" s="58" t="s">
        <v>192</v>
      </c>
      <c r="V52" s="58" t="s">
        <v>191</v>
      </c>
      <c r="W52" s="58"/>
      <c r="X52" s="58"/>
      <c r="Y52" s="21"/>
    </row>
    <row r="53" spans="1:25" ht="37.299999999999997" x14ac:dyDescent="0.3">
      <c r="A53" s="3"/>
      <c r="B53" s="40"/>
      <c r="C53" s="41" t="s">
        <v>193</v>
      </c>
      <c r="D53" s="43" t="s">
        <v>194</v>
      </c>
      <c r="E53" s="43" t="s">
        <v>194</v>
      </c>
      <c r="F53" s="43" t="s">
        <v>91</v>
      </c>
      <c r="G53" s="43" t="s">
        <v>170</v>
      </c>
      <c r="H53" s="68" t="s">
        <v>170</v>
      </c>
      <c r="I53" s="69"/>
      <c r="J53" s="43" t="s">
        <v>170</v>
      </c>
      <c r="K53" s="43" t="s">
        <v>195</v>
      </c>
      <c r="L53" s="43"/>
      <c r="M53" s="43" t="s">
        <v>60</v>
      </c>
      <c r="N53" s="43" t="s">
        <v>194</v>
      </c>
      <c r="O53" s="43" t="s">
        <v>194</v>
      </c>
      <c r="P53" s="43" t="s">
        <v>194</v>
      </c>
      <c r="Q53" s="43" t="s">
        <v>194</v>
      </c>
      <c r="R53" s="43" t="s">
        <v>194</v>
      </c>
      <c r="S53" s="43" t="s">
        <v>196</v>
      </c>
      <c r="T53" s="43" t="s">
        <v>170</v>
      </c>
      <c r="U53" s="43" t="s">
        <v>196</v>
      </c>
      <c r="V53" s="43"/>
      <c r="W53" s="43"/>
      <c r="X53" s="43"/>
      <c r="Y53" s="21"/>
    </row>
    <row r="54" spans="1:25" x14ac:dyDescent="0.3">
      <c r="A54" s="3"/>
      <c r="B54" s="46"/>
      <c r="C54" s="24"/>
      <c r="D54" s="47"/>
      <c r="E54" s="47"/>
      <c r="F54" s="47"/>
      <c r="G54" s="47"/>
      <c r="H54" s="48"/>
      <c r="I54" s="49"/>
      <c r="J54" s="47"/>
      <c r="K54" s="47"/>
      <c r="L54" s="47"/>
      <c r="M54" s="47"/>
      <c r="N54" s="47"/>
      <c r="O54" s="47"/>
      <c r="P54" s="47"/>
      <c r="Q54" s="47"/>
      <c r="R54" s="47"/>
      <c r="S54" s="47"/>
      <c r="T54" s="47"/>
      <c r="U54" s="47"/>
      <c r="V54" s="47"/>
      <c r="W54" s="47"/>
      <c r="X54" s="47"/>
      <c r="Y54" s="21"/>
    </row>
    <row r="55" spans="1:25" ht="49.75" x14ac:dyDescent="0.3">
      <c r="A55" s="3"/>
      <c r="B55" s="56" t="s">
        <v>197</v>
      </c>
      <c r="C55" s="57" t="s">
        <v>198</v>
      </c>
      <c r="D55" s="58" t="s">
        <v>199</v>
      </c>
      <c r="E55" s="58" t="s">
        <v>200</v>
      </c>
      <c r="F55" s="58" t="s">
        <v>201</v>
      </c>
      <c r="G55" s="58" t="s">
        <v>91</v>
      </c>
      <c r="H55" s="70" t="s">
        <v>91</v>
      </c>
      <c r="I55" s="71"/>
      <c r="J55" s="58" t="s">
        <v>91</v>
      </c>
      <c r="K55" s="58" t="s">
        <v>91</v>
      </c>
      <c r="L55" s="58"/>
      <c r="M55" s="58" t="s">
        <v>202</v>
      </c>
      <c r="N55" s="58" t="s">
        <v>203</v>
      </c>
      <c r="O55" s="58" t="s">
        <v>203</v>
      </c>
      <c r="P55" s="58" t="s">
        <v>203</v>
      </c>
      <c r="Q55" s="58" t="s">
        <v>204</v>
      </c>
      <c r="R55" s="58" t="s">
        <v>203</v>
      </c>
      <c r="S55" s="58" t="s">
        <v>205</v>
      </c>
      <c r="T55" s="58" t="s">
        <v>91</v>
      </c>
      <c r="U55" s="58" t="s">
        <v>91</v>
      </c>
      <c r="V55" s="58" t="s">
        <v>199</v>
      </c>
      <c r="W55" s="58"/>
      <c r="X55" s="58"/>
      <c r="Y55" s="21"/>
    </row>
    <row r="56" spans="1:25" ht="87" x14ac:dyDescent="0.3">
      <c r="A56" s="3"/>
      <c r="B56" s="40"/>
      <c r="C56" s="41" t="s">
        <v>206</v>
      </c>
      <c r="D56" s="43" t="s">
        <v>207</v>
      </c>
      <c r="E56" s="43" t="s">
        <v>208</v>
      </c>
      <c r="F56" s="43" t="s">
        <v>209</v>
      </c>
      <c r="G56" s="43" t="s">
        <v>210</v>
      </c>
      <c r="H56" s="68" t="s">
        <v>210</v>
      </c>
      <c r="I56" s="69"/>
      <c r="J56" s="43" t="s">
        <v>91</v>
      </c>
      <c r="K56" s="43" t="s">
        <v>211</v>
      </c>
      <c r="L56" s="43"/>
      <c r="M56" s="43" t="s">
        <v>212</v>
      </c>
      <c r="N56" s="43" t="s">
        <v>213</v>
      </c>
      <c r="O56" s="43" t="s">
        <v>213</v>
      </c>
      <c r="P56" s="43" t="s">
        <v>213</v>
      </c>
      <c r="Q56" s="43" t="s">
        <v>213</v>
      </c>
      <c r="R56" s="43" t="s">
        <v>213</v>
      </c>
      <c r="S56" s="43" t="s">
        <v>79</v>
      </c>
      <c r="T56" s="43" t="s">
        <v>213</v>
      </c>
      <c r="U56" s="43" t="s">
        <v>214</v>
      </c>
      <c r="V56" s="43" t="s">
        <v>215</v>
      </c>
      <c r="W56" s="43"/>
      <c r="X56" s="43"/>
      <c r="Y56" s="21"/>
    </row>
    <row r="57" spans="1:25" ht="24.9" x14ac:dyDescent="0.3">
      <c r="A57" s="3"/>
      <c r="B57" s="46"/>
      <c r="C57" s="24"/>
      <c r="D57" s="47"/>
      <c r="E57" s="47"/>
      <c r="F57" s="47"/>
      <c r="G57" s="47"/>
      <c r="H57" s="48"/>
      <c r="I57" s="49"/>
      <c r="J57" s="47"/>
      <c r="K57" s="47"/>
      <c r="L57" s="47"/>
      <c r="M57" s="47"/>
      <c r="N57" s="47"/>
      <c r="O57" s="47" t="s">
        <v>216</v>
      </c>
      <c r="P57" s="47"/>
      <c r="Q57" s="47"/>
      <c r="R57" s="47"/>
      <c r="S57" s="47"/>
      <c r="T57" s="47"/>
      <c r="U57" s="47"/>
      <c r="V57" s="47"/>
      <c r="W57" s="47"/>
      <c r="X57" s="47"/>
      <c r="Y57" s="21"/>
    </row>
    <row r="58" spans="1:25" ht="37.299999999999997" x14ac:dyDescent="0.3">
      <c r="A58" s="3"/>
      <c r="B58" s="40" t="s">
        <v>217</v>
      </c>
      <c r="C58" s="57" t="s">
        <v>218</v>
      </c>
      <c r="D58" s="58" t="s">
        <v>219</v>
      </c>
      <c r="E58" s="58" t="s">
        <v>220</v>
      </c>
      <c r="F58" s="58" t="s">
        <v>91</v>
      </c>
      <c r="G58" s="58" t="s">
        <v>91</v>
      </c>
      <c r="H58" s="70" t="s">
        <v>221</v>
      </c>
      <c r="I58" s="71"/>
      <c r="J58" s="58" t="s">
        <v>91</v>
      </c>
      <c r="K58" s="58" t="s">
        <v>222</v>
      </c>
      <c r="L58" s="58"/>
      <c r="M58" s="58" t="s">
        <v>223</v>
      </c>
      <c r="N58" s="58" t="s">
        <v>91</v>
      </c>
      <c r="O58" s="58" t="s">
        <v>75</v>
      </c>
      <c r="P58" s="58" t="s">
        <v>91</v>
      </c>
      <c r="Q58" s="58" t="s">
        <v>224</v>
      </c>
      <c r="R58" s="58" t="s">
        <v>91</v>
      </c>
      <c r="S58" s="58" t="s">
        <v>225</v>
      </c>
      <c r="T58" s="58" t="s">
        <v>226</v>
      </c>
      <c r="U58" s="58" t="s">
        <v>227</v>
      </c>
      <c r="V58" s="58" t="s">
        <v>228</v>
      </c>
      <c r="W58" s="58"/>
      <c r="X58" s="58"/>
      <c r="Y58" s="21"/>
    </row>
    <row r="59" spans="1:25" ht="87" x14ac:dyDescent="0.3">
      <c r="A59" s="3"/>
      <c r="B59" s="52"/>
      <c r="C59" s="57" t="s">
        <v>229</v>
      </c>
      <c r="D59" s="58" t="s">
        <v>230</v>
      </c>
      <c r="E59" s="58" t="s">
        <v>231</v>
      </c>
      <c r="F59" s="58" t="s">
        <v>232</v>
      </c>
      <c r="G59" s="58" t="s">
        <v>91</v>
      </c>
      <c r="H59" s="70" t="s">
        <v>221</v>
      </c>
      <c r="I59" s="71"/>
      <c r="J59" s="58" t="s">
        <v>91</v>
      </c>
      <c r="K59" s="58" t="s">
        <v>233</v>
      </c>
      <c r="L59" s="58"/>
      <c r="M59" s="58" t="s">
        <v>234</v>
      </c>
      <c r="N59" s="58" t="s">
        <v>91</v>
      </c>
      <c r="O59" s="58" t="s">
        <v>91</v>
      </c>
      <c r="P59" s="58" t="s">
        <v>91</v>
      </c>
      <c r="Q59" s="58" t="s">
        <v>235</v>
      </c>
      <c r="R59" s="58" t="s">
        <v>91</v>
      </c>
      <c r="S59" s="58" t="s">
        <v>236</v>
      </c>
      <c r="T59" s="58" t="s">
        <v>91</v>
      </c>
      <c r="U59" s="58" t="s">
        <v>237</v>
      </c>
      <c r="V59" s="58" t="s">
        <v>234</v>
      </c>
      <c r="W59" s="58"/>
      <c r="X59" s="58"/>
      <c r="Y59" s="21"/>
    </row>
    <row r="60" spans="1:25" ht="37.299999999999997" x14ac:dyDescent="0.3">
      <c r="A60" s="3"/>
      <c r="B60" s="52"/>
      <c r="C60" s="57" t="s">
        <v>238</v>
      </c>
      <c r="D60" s="58" t="s">
        <v>97</v>
      </c>
      <c r="E60" s="58" t="s">
        <v>220</v>
      </c>
      <c r="F60" s="58" t="s">
        <v>91</v>
      </c>
      <c r="G60" s="58" t="s">
        <v>239</v>
      </c>
      <c r="H60" s="70" t="s">
        <v>240</v>
      </c>
      <c r="I60" s="71"/>
      <c r="J60" s="58" t="s">
        <v>91</v>
      </c>
      <c r="K60" s="58" t="s">
        <v>97</v>
      </c>
      <c r="L60" s="58"/>
      <c r="M60" s="58" t="s">
        <v>91</v>
      </c>
      <c r="N60" s="58" t="s">
        <v>97</v>
      </c>
      <c r="O60" s="58" t="s">
        <v>97</v>
      </c>
      <c r="P60" s="58" t="s">
        <v>97</v>
      </c>
      <c r="Q60" s="58" t="s">
        <v>60</v>
      </c>
      <c r="R60" s="58" t="s">
        <v>97</v>
      </c>
      <c r="S60" s="58" t="s">
        <v>79</v>
      </c>
      <c r="T60" s="58" t="s">
        <v>97</v>
      </c>
      <c r="U60" s="58" t="s">
        <v>241</v>
      </c>
      <c r="V60" s="58" t="s">
        <v>242</v>
      </c>
      <c r="W60" s="58"/>
      <c r="X60" s="58"/>
      <c r="Y60" s="21"/>
    </row>
    <row r="61" spans="1:25" ht="24.9" x14ac:dyDescent="0.3">
      <c r="A61" s="3"/>
      <c r="B61" s="52"/>
      <c r="C61" s="57" t="s">
        <v>243</v>
      </c>
      <c r="D61" s="58" t="s">
        <v>97</v>
      </c>
      <c r="E61" s="58" t="s">
        <v>91</v>
      </c>
      <c r="F61" s="58" t="s">
        <v>91</v>
      </c>
      <c r="G61" s="58" t="s">
        <v>91</v>
      </c>
      <c r="H61" s="70" t="s">
        <v>91</v>
      </c>
      <c r="I61" s="71"/>
      <c r="J61" s="58" t="s">
        <v>91</v>
      </c>
      <c r="K61" s="58" t="s">
        <v>97</v>
      </c>
      <c r="L61" s="58"/>
      <c r="M61" s="58" t="s">
        <v>91</v>
      </c>
      <c r="N61" s="58" t="s">
        <v>91</v>
      </c>
      <c r="O61" s="58" t="s">
        <v>97</v>
      </c>
      <c r="P61" s="58" t="s">
        <v>79</v>
      </c>
      <c r="Q61" s="58" t="s">
        <v>97</v>
      </c>
      <c r="R61" s="58" t="s">
        <v>97</v>
      </c>
      <c r="S61" s="58" t="s">
        <v>79</v>
      </c>
      <c r="T61" s="58" t="s">
        <v>97</v>
      </c>
      <c r="U61" s="58" t="s">
        <v>241</v>
      </c>
      <c r="V61" s="58" t="s">
        <v>97</v>
      </c>
      <c r="W61" s="58"/>
      <c r="X61" s="58"/>
      <c r="Y61" s="21"/>
    </row>
    <row r="62" spans="1:25" ht="37.299999999999997" x14ac:dyDescent="0.3">
      <c r="A62" s="3"/>
      <c r="B62" s="52"/>
      <c r="C62" s="57" t="s">
        <v>244</v>
      </c>
      <c r="D62" s="58" t="s">
        <v>97</v>
      </c>
      <c r="E62" s="58" t="s">
        <v>220</v>
      </c>
      <c r="F62" s="58" t="s">
        <v>91</v>
      </c>
      <c r="G62" s="58" t="s">
        <v>91</v>
      </c>
      <c r="H62" s="70" t="s">
        <v>221</v>
      </c>
      <c r="I62" s="71"/>
      <c r="J62" s="58" t="s">
        <v>91</v>
      </c>
      <c r="K62" s="58" t="s">
        <v>97</v>
      </c>
      <c r="L62" s="58"/>
      <c r="M62" s="58" t="s">
        <v>91</v>
      </c>
      <c r="N62" s="58" t="s">
        <v>91</v>
      </c>
      <c r="O62" s="58" t="s">
        <v>97</v>
      </c>
      <c r="P62" s="58" t="s">
        <v>79</v>
      </c>
      <c r="Q62" s="58" t="s">
        <v>97</v>
      </c>
      <c r="R62" s="58" t="s">
        <v>97</v>
      </c>
      <c r="S62" s="58" t="s">
        <v>79</v>
      </c>
      <c r="T62" s="58" t="s">
        <v>97</v>
      </c>
      <c r="U62" s="58" t="s">
        <v>241</v>
      </c>
      <c r="V62" s="58" t="s">
        <v>97</v>
      </c>
      <c r="W62" s="58"/>
      <c r="X62" s="58"/>
      <c r="Y62" s="21"/>
    </row>
    <row r="63" spans="1:25" ht="37.299999999999997" x14ac:dyDescent="0.3">
      <c r="A63" s="3"/>
      <c r="B63" s="52"/>
      <c r="C63" s="57" t="s">
        <v>245</v>
      </c>
      <c r="D63" s="58" t="s">
        <v>97</v>
      </c>
      <c r="E63" s="58"/>
      <c r="F63" s="58" t="s">
        <v>91</v>
      </c>
      <c r="G63" s="58"/>
      <c r="H63" s="59"/>
      <c r="I63" s="60"/>
      <c r="J63" s="58"/>
      <c r="K63" s="58"/>
      <c r="L63" s="58"/>
      <c r="M63" s="58"/>
      <c r="N63" s="58"/>
      <c r="O63" s="58"/>
      <c r="P63" s="58"/>
      <c r="Q63" s="58"/>
      <c r="R63" s="58"/>
      <c r="S63" s="58"/>
      <c r="T63" s="58"/>
      <c r="U63" s="58"/>
      <c r="V63" s="58" t="s">
        <v>97</v>
      </c>
      <c r="W63" s="58"/>
      <c r="X63" s="58"/>
      <c r="Y63" s="21"/>
    </row>
    <row r="64" spans="1:25" ht="37.299999999999997" x14ac:dyDescent="0.3">
      <c r="A64" s="3"/>
      <c r="B64" s="52"/>
      <c r="C64" s="57" t="s">
        <v>246</v>
      </c>
      <c r="D64" s="58" t="s">
        <v>97</v>
      </c>
      <c r="E64" s="58"/>
      <c r="F64" s="58" t="s">
        <v>97</v>
      </c>
      <c r="G64" s="58"/>
      <c r="H64" s="59"/>
      <c r="I64" s="60"/>
      <c r="J64" s="58"/>
      <c r="K64" s="58"/>
      <c r="L64" s="58"/>
      <c r="M64" s="58"/>
      <c r="N64" s="58"/>
      <c r="O64" s="58"/>
      <c r="P64" s="58"/>
      <c r="Q64" s="58"/>
      <c r="R64" s="58"/>
      <c r="S64" s="58"/>
      <c r="T64" s="58"/>
      <c r="U64" s="58"/>
      <c r="V64" s="58" t="s">
        <v>97</v>
      </c>
      <c r="W64" s="58"/>
      <c r="X64" s="58"/>
      <c r="Y64" s="21"/>
    </row>
    <row r="65" spans="1:25" ht="49.75" x14ac:dyDescent="0.3">
      <c r="A65" s="3"/>
      <c r="B65" s="52"/>
      <c r="C65" s="57" t="s">
        <v>247</v>
      </c>
      <c r="D65" s="58" t="s">
        <v>248</v>
      </c>
      <c r="E65" s="58" t="s">
        <v>91</v>
      </c>
      <c r="F65" s="58" t="s">
        <v>249</v>
      </c>
      <c r="G65" s="58" t="s">
        <v>91</v>
      </c>
      <c r="H65" s="70" t="s">
        <v>91</v>
      </c>
      <c r="I65" s="71"/>
      <c r="J65" s="58" t="s">
        <v>91</v>
      </c>
      <c r="K65" s="58" t="s">
        <v>222</v>
      </c>
      <c r="L65" s="58"/>
      <c r="M65" s="58" t="s">
        <v>250</v>
      </c>
      <c r="N65" s="58" t="s">
        <v>91</v>
      </c>
      <c r="O65" s="43" t="s">
        <v>91</v>
      </c>
      <c r="P65" s="58" t="s">
        <v>91</v>
      </c>
      <c r="Q65" s="43" t="s">
        <v>251</v>
      </c>
      <c r="R65" s="43" t="s">
        <v>91</v>
      </c>
      <c r="S65" s="58" t="s">
        <v>79</v>
      </c>
      <c r="T65" s="58" t="s">
        <v>91</v>
      </c>
      <c r="U65" s="58" t="s">
        <v>91</v>
      </c>
      <c r="V65" s="58" t="s">
        <v>252</v>
      </c>
      <c r="W65" s="58"/>
      <c r="X65" s="58"/>
      <c r="Y65" s="21"/>
    </row>
    <row r="66" spans="1:25" ht="74.599999999999994" x14ac:dyDescent="0.3">
      <c r="A66" s="3"/>
      <c r="B66" s="52"/>
      <c r="C66" s="41" t="s">
        <v>253</v>
      </c>
      <c r="D66" s="43" t="s">
        <v>254</v>
      </c>
      <c r="E66" s="43"/>
      <c r="F66" s="43" t="s">
        <v>255</v>
      </c>
      <c r="G66" s="43" t="s">
        <v>256</v>
      </c>
      <c r="H66" s="68" t="s">
        <v>256</v>
      </c>
      <c r="I66" s="69"/>
      <c r="J66" s="43" t="s">
        <v>91</v>
      </c>
      <c r="K66" s="43" t="s">
        <v>257</v>
      </c>
      <c r="L66" s="43"/>
      <c r="M66" s="43" t="s">
        <v>258</v>
      </c>
      <c r="N66" s="43" t="s">
        <v>259</v>
      </c>
      <c r="O66" s="53" t="s">
        <v>260</v>
      </c>
      <c r="P66" s="43" t="s">
        <v>259</v>
      </c>
      <c r="Q66" s="53" t="s">
        <v>261</v>
      </c>
      <c r="R66" s="53" t="s">
        <v>260</v>
      </c>
      <c r="S66" s="43" t="s">
        <v>79</v>
      </c>
      <c r="T66" s="43" t="s">
        <v>262</v>
      </c>
      <c r="U66" s="43" t="s">
        <v>263</v>
      </c>
      <c r="V66" s="43" t="s">
        <v>262</v>
      </c>
      <c r="W66" s="43"/>
      <c r="X66" s="43"/>
      <c r="Y66" s="21"/>
    </row>
    <row r="67" spans="1:25" ht="74.599999999999994" x14ac:dyDescent="0.3">
      <c r="A67" s="3"/>
      <c r="B67" s="46"/>
      <c r="C67" s="24"/>
      <c r="D67" s="47"/>
      <c r="E67" s="47"/>
      <c r="F67" s="47"/>
      <c r="G67" s="47"/>
      <c r="H67" s="48"/>
      <c r="I67" s="49"/>
      <c r="J67" s="47"/>
      <c r="K67" s="47"/>
      <c r="L67" s="47"/>
      <c r="M67" s="47"/>
      <c r="N67" s="47"/>
      <c r="O67" s="47" t="s">
        <v>264</v>
      </c>
      <c r="P67" s="47"/>
      <c r="Q67" s="47" t="s">
        <v>259</v>
      </c>
      <c r="R67" s="47" t="s">
        <v>264</v>
      </c>
      <c r="S67" s="47"/>
      <c r="T67" s="47"/>
      <c r="U67" s="47"/>
      <c r="V67" s="47"/>
      <c r="W67" s="47"/>
      <c r="X67" s="47"/>
      <c r="Y67" s="21"/>
    </row>
    <row r="68" spans="1:25" ht="24.9" x14ac:dyDescent="0.3">
      <c r="A68" s="3"/>
      <c r="B68" s="40" t="s">
        <v>265</v>
      </c>
      <c r="C68" s="57" t="s">
        <v>266</v>
      </c>
      <c r="D68" s="58" t="s">
        <v>97</v>
      </c>
      <c r="E68" s="58" t="s">
        <v>97</v>
      </c>
      <c r="F68" s="58" t="s">
        <v>91</v>
      </c>
      <c r="G68" s="58" t="s">
        <v>97</v>
      </c>
      <c r="H68" s="70" t="s">
        <v>97</v>
      </c>
      <c r="I68" s="71"/>
      <c r="J68" s="58" t="s">
        <v>97</v>
      </c>
      <c r="K68" s="58" t="s">
        <v>97</v>
      </c>
      <c r="L68" s="58"/>
      <c r="M68" s="58" t="s">
        <v>97</v>
      </c>
      <c r="N68" s="58" t="s">
        <v>91</v>
      </c>
      <c r="O68" s="58" t="s">
        <v>97</v>
      </c>
      <c r="P68" s="58" t="s">
        <v>91</v>
      </c>
      <c r="Q68" s="58" t="s">
        <v>97</v>
      </c>
      <c r="R68" s="58" t="s">
        <v>97</v>
      </c>
      <c r="S68" s="58" t="s">
        <v>79</v>
      </c>
      <c r="T68" s="58" t="s">
        <v>97</v>
      </c>
      <c r="U68" s="58" t="s">
        <v>97</v>
      </c>
      <c r="V68" s="58" t="s">
        <v>97</v>
      </c>
      <c r="W68" s="58"/>
      <c r="X68" s="58"/>
      <c r="Y68" s="21"/>
    </row>
    <row r="69" spans="1:25" ht="62.15" x14ac:dyDescent="0.3">
      <c r="A69" s="3"/>
      <c r="B69" s="46"/>
      <c r="C69" s="57" t="s">
        <v>267</v>
      </c>
      <c r="D69" s="58" t="s">
        <v>268</v>
      </c>
      <c r="E69" s="58">
        <v>26</v>
      </c>
      <c r="F69" s="58"/>
      <c r="G69" s="58" t="s">
        <v>269</v>
      </c>
      <c r="H69" s="70" t="s">
        <v>269</v>
      </c>
      <c r="I69" s="71"/>
      <c r="J69" s="58" t="s">
        <v>270</v>
      </c>
      <c r="K69" s="58" t="s">
        <v>271</v>
      </c>
      <c r="L69" s="58"/>
      <c r="M69" s="58" t="s">
        <v>272</v>
      </c>
      <c r="N69" s="58" t="s">
        <v>150</v>
      </c>
      <c r="O69" s="58" t="s">
        <v>273</v>
      </c>
      <c r="P69" s="58" t="s">
        <v>150</v>
      </c>
      <c r="Q69" s="58" t="s">
        <v>272</v>
      </c>
      <c r="R69" s="58" t="s">
        <v>273</v>
      </c>
      <c r="S69" s="58" t="s">
        <v>79</v>
      </c>
      <c r="T69" s="58" t="s">
        <v>274</v>
      </c>
      <c r="U69" s="58" t="s">
        <v>275</v>
      </c>
      <c r="V69" s="58" t="s">
        <v>276</v>
      </c>
      <c r="W69" s="58"/>
      <c r="X69" s="58"/>
      <c r="Y69" s="21"/>
    </row>
    <row r="70" spans="1:25" ht="87" x14ac:dyDescent="0.3">
      <c r="A70" s="1"/>
      <c r="B70" s="62"/>
      <c r="C70" s="41"/>
      <c r="D70" s="43" t="s">
        <v>277</v>
      </c>
      <c r="E70" s="43" t="s">
        <v>278</v>
      </c>
      <c r="F70" s="43"/>
      <c r="G70" s="43" t="s">
        <v>279</v>
      </c>
      <c r="H70" s="68" t="s">
        <v>279</v>
      </c>
      <c r="I70" s="69"/>
      <c r="J70" s="43" t="s">
        <v>279</v>
      </c>
      <c r="K70" s="43" t="s">
        <v>280</v>
      </c>
      <c r="L70" s="43"/>
      <c r="M70" s="43"/>
      <c r="N70" s="43" t="s">
        <v>281</v>
      </c>
      <c r="O70" s="43" t="s">
        <v>281</v>
      </c>
      <c r="P70" s="43" t="s">
        <v>281</v>
      </c>
      <c r="Q70" s="43" t="s">
        <v>281</v>
      </c>
      <c r="R70" s="43" t="s">
        <v>282</v>
      </c>
      <c r="S70" s="43" t="s">
        <v>283</v>
      </c>
      <c r="T70" s="43" t="s">
        <v>284</v>
      </c>
      <c r="U70" s="43" t="s">
        <v>285</v>
      </c>
      <c r="V70" s="43"/>
      <c r="W70" s="43"/>
      <c r="X70" s="43"/>
      <c r="Y70" s="21"/>
    </row>
    <row r="71" spans="1:25" ht="62.15" x14ac:dyDescent="0.3">
      <c r="A71" s="3"/>
      <c r="B71" s="56" t="s">
        <v>286</v>
      </c>
      <c r="C71" s="14"/>
      <c r="D71" s="53" t="s">
        <v>287</v>
      </c>
      <c r="E71" s="54" t="s">
        <v>288</v>
      </c>
      <c r="F71" s="55" t="s">
        <v>91</v>
      </c>
      <c r="G71" s="53"/>
      <c r="H71" s="54"/>
      <c r="I71" s="55"/>
      <c r="J71" s="53"/>
      <c r="K71" s="53"/>
      <c r="L71" s="53"/>
      <c r="M71" s="53"/>
      <c r="N71" s="53"/>
      <c r="O71" s="53"/>
      <c r="P71" s="53"/>
      <c r="Q71" s="53"/>
      <c r="R71" s="53" t="s">
        <v>289</v>
      </c>
      <c r="S71" s="53"/>
      <c r="T71" s="53"/>
      <c r="U71" s="53"/>
      <c r="V71" s="53" t="s">
        <v>290</v>
      </c>
      <c r="W71" s="53"/>
      <c r="X71" s="53"/>
      <c r="Y71" s="21"/>
    </row>
    <row r="72" spans="1:25" x14ac:dyDescent="0.3">
      <c r="A72" s="3"/>
      <c r="B72" s="63"/>
      <c r="C72" s="24"/>
      <c r="D72" s="47"/>
      <c r="E72" s="47"/>
      <c r="F72" s="47"/>
      <c r="G72" s="47"/>
      <c r="H72" s="48"/>
      <c r="I72" s="49"/>
      <c r="J72" s="47"/>
      <c r="K72" s="47"/>
      <c r="L72" s="47"/>
      <c r="M72" s="47"/>
      <c r="N72" s="47"/>
      <c r="O72" s="47"/>
      <c r="P72" s="47"/>
      <c r="Q72" s="47"/>
      <c r="R72" s="47" t="s">
        <v>291</v>
      </c>
      <c r="S72" s="47"/>
      <c r="T72" s="47"/>
      <c r="U72" s="47"/>
      <c r="V72" s="47"/>
      <c r="W72" s="47"/>
      <c r="X72" s="47"/>
      <c r="Y72" s="21"/>
    </row>
    <row r="73" spans="1:25" ht="62.15" x14ac:dyDescent="0.3">
      <c r="A73" s="3"/>
      <c r="B73" s="56" t="s">
        <v>292</v>
      </c>
      <c r="C73" s="57"/>
      <c r="D73" s="58" t="s">
        <v>97</v>
      </c>
      <c r="E73" s="58" t="s">
        <v>97</v>
      </c>
      <c r="F73" s="58" t="s">
        <v>97</v>
      </c>
      <c r="G73" s="58" t="s">
        <v>97</v>
      </c>
      <c r="H73" s="70" t="s">
        <v>97</v>
      </c>
      <c r="I73" s="71"/>
      <c r="J73" s="58" t="s">
        <v>97</v>
      </c>
      <c r="K73" s="58" t="s">
        <v>97</v>
      </c>
      <c r="L73" s="58"/>
      <c r="M73" s="58" t="s">
        <v>97</v>
      </c>
      <c r="N73" s="58" t="s">
        <v>293</v>
      </c>
      <c r="O73" s="58" t="s">
        <v>293</v>
      </c>
      <c r="P73" s="58" t="s">
        <v>294</v>
      </c>
      <c r="Q73" s="58" t="s">
        <v>295</v>
      </c>
      <c r="R73" s="58" t="s">
        <v>293</v>
      </c>
      <c r="S73" s="58" t="s">
        <v>97</v>
      </c>
      <c r="T73" s="58" t="s">
        <v>97</v>
      </c>
      <c r="U73" s="58" t="s">
        <v>97</v>
      </c>
      <c r="V73" s="58" t="s">
        <v>97</v>
      </c>
      <c r="W73" s="58"/>
      <c r="X73" s="58"/>
      <c r="Y73" s="21"/>
    </row>
    <row r="74" spans="1:25" ht="87" x14ac:dyDescent="0.3">
      <c r="A74" s="3"/>
      <c r="B74" s="40" t="s">
        <v>296</v>
      </c>
      <c r="C74" s="57" t="s">
        <v>297</v>
      </c>
      <c r="D74" s="58" t="s">
        <v>97</v>
      </c>
      <c r="E74" s="58" t="s">
        <v>97</v>
      </c>
      <c r="F74" s="58" t="s">
        <v>298</v>
      </c>
      <c r="G74" s="58" t="s">
        <v>91</v>
      </c>
      <c r="H74" s="70" t="s">
        <v>91</v>
      </c>
      <c r="I74" s="71"/>
      <c r="J74" s="58" t="s">
        <v>97</v>
      </c>
      <c r="K74" s="58" t="s">
        <v>97</v>
      </c>
      <c r="L74" s="58"/>
      <c r="M74" s="58" t="s">
        <v>75</v>
      </c>
      <c r="N74" s="58" t="s">
        <v>75</v>
      </c>
      <c r="O74" s="58" t="s">
        <v>75</v>
      </c>
      <c r="P74" s="58" t="s">
        <v>75</v>
      </c>
      <c r="Q74" s="58" t="s">
        <v>241</v>
      </c>
      <c r="R74" s="58" t="s">
        <v>75</v>
      </c>
      <c r="S74" s="58" t="s">
        <v>299</v>
      </c>
      <c r="T74" s="58" t="s">
        <v>91</v>
      </c>
      <c r="U74" s="58" t="s">
        <v>75</v>
      </c>
      <c r="V74" s="58" t="s">
        <v>97</v>
      </c>
      <c r="W74" s="58"/>
      <c r="X74" s="58"/>
      <c r="Y74" s="21"/>
    </row>
    <row r="75" spans="1:25" ht="37.299999999999997" x14ac:dyDescent="0.3">
      <c r="A75" s="3"/>
      <c r="B75" s="64"/>
      <c r="C75" s="57" t="s">
        <v>300</v>
      </c>
      <c r="D75" s="58" t="s">
        <v>97</v>
      </c>
      <c r="E75" s="58" t="s">
        <v>220</v>
      </c>
      <c r="F75" s="58" t="s">
        <v>91</v>
      </c>
      <c r="G75" s="58" t="s">
        <v>91</v>
      </c>
      <c r="H75" s="70" t="s">
        <v>221</v>
      </c>
      <c r="I75" s="71"/>
      <c r="J75" s="58" t="s">
        <v>97</v>
      </c>
      <c r="K75" s="58" t="s">
        <v>222</v>
      </c>
      <c r="L75" s="58"/>
      <c r="M75" s="58" t="s">
        <v>60</v>
      </c>
      <c r="N75" s="58" t="s">
        <v>75</v>
      </c>
      <c r="O75" s="58" t="s">
        <v>75</v>
      </c>
      <c r="P75" s="58" t="s">
        <v>75</v>
      </c>
      <c r="Q75" s="58" t="s">
        <v>301</v>
      </c>
      <c r="R75" s="58" t="s">
        <v>75</v>
      </c>
      <c r="S75" s="58" t="s">
        <v>79</v>
      </c>
      <c r="T75" s="58" t="s">
        <v>91</v>
      </c>
      <c r="U75" s="58" t="s">
        <v>91</v>
      </c>
      <c r="V75" s="58" t="s">
        <v>97</v>
      </c>
      <c r="W75" s="58"/>
      <c r="X75" s="58"/>
      <c r="Y75" s="21"/>
    </row>
    <row r="76" spans="1:25" ht="87" x14ac:dyDescent="0.3">
      <c r="A76" s="3"/>
      <c r="B76" s="40" t="s">
        <v>302</v>
      </c>
      <c r="C76" s="41"/>
      <c r="D76" s="43" t="s">
        <v>97</v>
      </c>
      <c r="E76" s="43" t="s">
        <v>220</v>
      </c>
      <c r="F76" s="43" t="s">
        <v>91</v>
      </c>
      <c r="G76" s="43" t="s">
        <v>91</v>
      </c>
      <c r="H76" s="68" t="s">
        <v>91</v>
      </c>
      <c r="I76" s="69"/>
      <c r="J76" s="43" t="s">
        <v>91</v>
      </c>
      <c r="K76" s="43" t="s">
        <v>142</v>
      </c>
      <c r="L76" s="43"/>
      <c r="M76" s="43" t="s">
        <v>303</v>
      </c>
      <c r="N76" s="43" t="s">
        <v>304</v>
      </c>
      <c r="O76" s="43" t="s">
        <v>305</v>
      </c>
      <c r="P76" s="43" t="s">
        <v>304</v>
      </c>
      <c r="Q76" s="43" t="s">
        <v>305</v>
      </c>
      <c r="R76" s="43" t="s">
        <v>305</v>
      </c>
      <c r="S76" s="43" t="s">
        <v>75</v>
      </c>
      <c r="T76" s="43" t="s">
        <v>306</v>
      </c>
      <c r="U76" s="43" t="s">
        <v>307</v>
      </c>
      <c r="V76" s="43" t="s">
        <v>97</v>
      </c>
      <c r="W76" s="43"/>
      <c r="X76" s="43"/>
      <c r="Y76" s="21"/>
    </row>
    <row r="77" spans="1:25" ht="37.299999999999997" x14ac:dyDescent="0.3">
      <c r="A77" s="3"/>
      <c r="B77" s="52" t="s">
        <v>308</v>
      </c>
      <c r="C77" s="14"/>
      <c r="D77" s="53"/>
      <c r="E77" s="53"/>
      <c r="F77" s="53"/>
      <c r="G77" s="53"/>
      <c r="H77" s="54"/>
      <c r="I77" s="55"/>
      <c r="J77" s="53"/>
      <c r="K77" s="53"/>
      <c r="L77" s="53"/>
      <c r="M77" s="53" t="s">
        <v>309</v>
      </c>
      <c r="N77" s="53"/>
      <c r="O77" s="53"/>
      <c r="P77" s="53"/>
      <c r="Q77" s="53"/>
      <c r="R77" s="53"/>
      <c r="S77" s="53"/>
      <c r="T77" s="53"/>
      <c r="U77" s="53"/>
      <c r="V77" s="53"/>
      <c r="W77" s="53"/>
      <c r="X77" s="53"/>
      <c r="Y77" s="21"/>
    </row>
    <row r="78" spans="1:25" x14ac:dyDescent="0.3">
      <c r="A78" s="3"/>
      <c r="B78" s="46"/>
      <c r="C78" s="24"/>
      <c r="D78" s="47"/>
      <c r="E78" s="47"/>
      <c r="F78" s="47"/>
      <c r="G78" s="47"/>
      <c r="H78" s="48"/>
      <c r="I78" s="49"/>
      <c r="J78" s="47"/>
      <c r="K78" s="47"/>
      <c r="L78" s="47"/>
      <c r="M78" s="47"/>
      <c r="N78" s="47"/>
      <c r="O78" s="47"/>
      <c r="P78" s="47"/>
      <c r="Q78" s="47"/>
      <c r="R78" s="47"/>
      <c r="S78" s="47"/>
      <c r="T78" s="47"/>
      <c r="U78" s="47"/>
      <c r="V78" s="47"/>
      <c r="W78" s="47"/>
      <c r="X78" s="47"/>
      <c r="Y78" s="21"/>
    </row>
    <row r="79" spans="1:25" ht="24.9" x14ac:dyDescent="0.3">
      <c r="A79" s="3"/>
      <c r="B79" s="63"/>
      <c r="C79" s="57" t="s">
        <v>310</v>
      </c>
      <c r="D79" s="58" t="s">
        <v>97</v>
      </c>
      <c r="E79" s="58" t="s">
        <v>311</v>
      </c>
      <c r="F79" s="58" t="s">
        <v>91</v>
      </c>
      <c r="G79" s="58" t="s">
        <v>91</v>
      </c>
      <c r="H79" s="70" t="s">
        <v>91</v>
      </c>
      <c r="I79" s="71"/>
      <c r="J79" s="58" t="s">
        <v>91</v>
      </c>
      <c r="K79" s="58" t="s">
        <v>91</v>
      </c>
      <c r="L79" s="58"/>
      <c r="M79" s="58" t="s">
        <v>75</v>
      </c>
      <c r="N79" s="58" t="s">
        <v>75</v>
      </c>
      <c r="O79" s="58" t="s">
        <v>75</v>
      </c>
      <c r="P79" s="58" t="s">
        <v>75</v>
      </c>
      <c r="Q79" s="58" t="s">
        <v>91</v>
      </c>
      <c r="R79" s="58" t="s">
        <v>75</v>
      </c>
      <c r="S79" s="58" t="s">
        <v>75</v>
      </c>
      <c r="T79" s="58" t="s">
        <v>91</v>
      </c>
      <c r="U79" s="58" t="s">
        <v>91</v>
      </c>
      <c r="V79" s="58" t="s">
        <v>97</v>
      </c>
      <c r="W79" s="58"/>
      <c r="X79" s="58"/>
      <c r="Y79" s="21"/>
    </row>
    <row r="80" spans="1:25" ht="24.9" x14ac:dyDescent="0.3">
      <c r="A80" s="3"/>
      <c r="B80" s="56"/>
      <c r="C80" s="57" t="s">
        <v>312</v>
      </c>
      <c r="D80" s="58" t="s">
        <v>97</v>
      </c>
      <c r="E80" s="58" t="s">
        <v>91</v>
      </c>
      <c r="F80" s="58" t="s">
        <v>91</v>
      </c>
      <c r="G80" s="58" t="s">
        <v>91</v>
      </c>
      <c r="H80" s="70" t="s">
        <v>91</v>
      </c>
      <c r="I80" s="71"/>
      <c r="J80" s="58" t="s">
        <v>91</v>
      </c>
      <c r="K80" s="58" t="s">
        <v>91</v>
      </c>
      <c r="L80" s="58"/>
      <c r="M80" s="58" t="s">
        <v>60</v>
      </c>
      <c r="N80" s="58" t="s">
        <v>156</v>
      </c>
      <c r="O80" s="58" t="s">
        <v>156</v>
      </c>
      <c r="P80" s="58" t="s">
        <v>156</v>
      </c>
      <c r="Q80" s="58" t="s">
        <v>97</v>
      </c>
      <c r="R80" s="58" t="s">
        <v>156</v>
      </c>
      <c r="S80" s="58" t="s">
        <v>75</v>
      </c>
      <c r="T80" s="58" t="s">
        <v>91</v>
      </c>
      <c r="U80" s="58" t="s">
        <v>91</v>
      </c>
      <c r="V80" s="58" t="s">
        <v>97</v>
      </c>
      <c r="W80" s="58"/>
      <c r="X80" s="58"/>
      <c r="Y80" s="21"/>
    </row>
    <row r="81" spans="1:25" ht="111.9" x14ac:dyDescent="0.3">
      <c r="A81" s="3"/>
      <c r="B81" s="56" t="s">
        <v>313</v>
      </c>
      <c r="C81" s="41" t="s">
        <v>314</v>
      </c>
      <c r="D81" s="43" t="s">
        <v>315</v>
      </c>
      <c r="E81" s="43" t="s">
        <v>220</v>
      </c>
      <c r="F81" s="43" t="s">
        <v>91</v>
      </c>
      <c r="G81" s="43" t="s">
        <v>316</v>
      </c>
      <c r="H81" s="68" t="s">
        <v>221</v>
      </c>
      <c r="I81" s="69"/>
      <c r="J81" s="43" t="s">
        <v>91</v>
      </c>
      <c r="K81" s="43" t="s">
        <v>222</v>
      </c>
      <c r="L81" s="43"/>
      <c r="M81" s="43" t="s">
        <v>60</v>
      </c>
      <c r="N81" s="43" t="s">
        <v>317</v>
      </c>
      <c r="O81" s="43" t="s">
        <v>317</v>
      </c>
      <c r="P81" s="43" t="s">
        <v>317</v>
      </c>
      <c r="Q81" s="43" t="s">
        <v>317</v>
      </c>
      <c r="R81" s="43" t="s">
        <v>317</v>
      </c>
      <c r="S81" s="43" t="s">
        <v>79</v>
      </c>
      <c r="T81" s="43" t="s">
        <v>317</v>
      </c>
      <c r="U81" s="43" t="s">
        <v>318</v>
      </c>
      <c r="V81" s="43" t="s">
        <v>317</v>
      </c>
      <c r="W81" s="43"/>
      <c r="X81" s="43"/>
      <c r="Y81" s="21"/>
    </row>
    <row r="82" spans="1:25" x14ac:dyDescent="0.3">
      <c r="A82" s="3"/>
      <c r="B82" s="40" t="s">
        <v>319</v>
      </c>
      <c r="C82" s="24"/>
      <c r="D82" s="47"/>
      <c r="E82" s="47"/>
      <c r="F82" s="47"/>
      <c r="G82" s="47"/>
      <c r="H82" s="48"/>
      <c r="I82" s="49"/>
      <c r="J82" s="47"/>
      <c r="K82" s="47"/>
      <c r="L82" s="47"/>
      <c r="M82" s="47"/>
      <c r="N82" s="47"/>
      <c r="O82" s="47"/>
      <c r="P82" s="47"/>
      <c r="Q82" s="47"/>
      <c r="R82" s="47"/>
      <c r="S82" s="47"/>
      <c r="T82" s="47"/>
      <c r="U82" s="47"/>
      <c r="V82" s="47"/>
      <c r="W82" s="47"/>
      <c r="X82" s="47"/>
      <c r="Y82" s="21"/>
    </row>
    <row r="83" spans="1:25" ht="149.15" x14ac:dyDescent="0.3">
      <c r="A83" s="3"/>
      <c r="B83" s="46" t="s">
        <v>308</v>
      </c>
      <c r="C83" s="57" t="s">
        <v>320</v>
      </c>
      <c r="D83" s="58" t="s">
        <v>321</v>
      </c>
      <c r="E83" s="58"/>
      <c r="F83" s="58" t="s">
        <v>91</v>
      </c>
      <c r="G83" s="58"/>
      <c r="H83" s="70"/>
      <c r="I83" s="71"/>
      <c r="J83" s="58"/>
      <c r="K83" s="58"/>
      <c r="L83" s="58"/>
      <c r="M83" s="58" t="s">
        <v>150</v>
      </c>
      <c r="N83" s="58" t="s">
        <v>150</v>
      </c>
      <c r="O83" s="58" t="s">
        <v>322</v>
      </c>
      <c r="P83" s="58" t="s">
        <v>150</v>
      </c>
      <c r="Q83" s="58" t="s">
        <v>322</v>
      </c>
      <c r="R83" s="58" t="s">
        <v>322</v>
      </c>
      <c r="S83" s="58" t="s">
        <v>79</v>
      </c>
      <c r="T83" s="58"/>
      <c r="U83" s="58" t="s">
        <v>323</v>
      </c>
      <c r="V83" s="58" t="s">
        <v>324</v>
      </c>
      <c r="W83" s="58"/>
      <c r="X83" s="58"/>
      <c r="Y83" s="21"/>
    </row>
    <row r="84" spans="1:25" ht="37.299999999999997" x14ac:dyDescent="0.3">
      <c r="A84" s="3"/>
      <c r="B84" s="56" t="s">
        <v>325</v>
      </c>
      <c r="C84" s="57"/>
      <c r="D84" s="58" t="s">
        <v>97</v>
      </c>
      <c r="E84" s="58" t="s">
        <v>220</v>
      </c>
      <c r="F84" s="58" t="s">
        <v>326</v>
      </c>
      <c r="G84" s="58" t="s">
        <v>91</v>
      </c>
      <c r="H84" s="70" t="s">
        <v>327</v>
      </c>
      <c r="I84" s="71"/>
      <c r="J84" s="58" t="s">
        <v>91</v>
      </c>
      <c r="K84" s="58" t="s">
        <v>91</v>
      </c>
      <c r="L84" s="58"/>
      <c r="M84" s="58" t="s">
        <v>97</v>
      </c>
      <c r="N84" s="58" t="s">
        <v>91</v>
      </c>
      <c r="O84" s="58" t="s">
        <v>91</v>
      </c>
      <c r="P84" s="58" t="s">
        <v>91</v>
      </c>
      <c r="Q84" s="58" t="s">
        <v>328</v>
      </c>
      <c r="R84" s="58" t="s">
        <v>91</v>
      </c>
      <c r="S84" s="58" t="s">
        <v>97</v>
      </c>
      <c r="T84" s="58" t="s">
        <v>329</v>
      </c>
      <c r="U84" s="58" t="s">
        <v>97</v>
      </c>
      <c r="V84" s="58" t="s">
        <v>97</v>
      </c>
      <c r="W84" s="58"/>
      <c r="X84" s="58"/>
      <c r="Y84" s="21"/>
    </row>
    <row r="85" spans="1:25" ht="37.299999999999997" x14ac:dyDescent="0.3">
      <c r="A85" s="3"/>
      <c r="B85" s="40" t="s">
        <v>330</v>
      </c>
      <c r="C85" s="57" t="s">
        <v>331</v>
      </c>
      <c r="D85" s="58" t="s">
        <v>97</v>
      </c>
      <c r="E85" s="58" t="s">
        <v>220</v>
      </c>
      <c r="F85" s="58" t="s">
        <v>91</v>
      </c>
      <c r="G85" s="58" t="s">
        <v>91</v>
      </c>
      <c r="H85" s="70" t="s">
        <v>221</v>
      </c>
      <c r="I85" s="71"/>
      <c r="J85" s="58"/>
      <c r="K85" s="58" t="s">
        <v>222</v>
      </c>
      <c r="L85" s="58"/>
      <c r="M85" s="58" t="s">
        <v>97</v>
      </c>
      <c r="N85" s="58" t="s">
        <v>91</v>
      </c>
      <c r="O85" s="58" t="s">
        <v>91</v>
      </c>
      <c r="P85" s="58" t="s">
        <v>91</v>
      </c>
      <c r="Q85" s="58" t="s">
        <v>332</v>
      </c>
      <c r="R85" s="58" t="s">
        <v>91</v>
      </c>
      <c r="S85" s="58" t="s">
        <v>333</v>
      </c>
      <c r="T85" s="58" t="s">
        <v>329</v>
      </c>
      <c r="U85" s="58" t="s">
        <v>334</v>
      </c>
      <c r="V85" s="58" t="s">
        <v>335</v>
      </c>
      <c r="W85" s="58"/>
      <c r="X85" s="58"/>
      <c r="Y85" s="21"/>
    </row>
    <row r="86" spans="1:25" ht="37.299999999999997" x14ac:dyDescent="0.3">
      <c r="A86" s="3"/>
      <c r="B86" s="52" t="s">
        <v>308</v>
      </c>
      <c r="C86" s="57" t="s">
        <v>336</v>
      </c>
      <c r="D86" s="58" t="s">
        <v>97</v>
      </c>
      <c r="E86" s="58" t="s">
        <v>220</v>
      </c>
      <c r="F86" s="58" t="s">
        <v>91</v>
      </c>
      <c r="G86" s="58" t="s">
        <v>91</v>
      </c>
      <c r="H86" s="70" t="s">
        <v>221</v>
      </c>
      <c r="I86" s="71"/>
      <c r="J86" s="58"/>
      <c r="K86" s="58" t="s">
        <v>222</v>
      </c>
      <c r="L86" s="58"/>
      <c r="M86" s="58" t="s">
        <v>97</v>
      </c>
      <c r="N86" s="58" t="s">
        <v>91</v>
      </c>
      <c r="O86" s="58" t="s">
        <v>91</v>
      </c>
      <c r="P86" s="58" t="s">
        <v>91</v>
      </c>
      <c r="Q86" s="58" t="s">
        <v>311</v>
      </c>
      <c r="R86" s="58" t="s">
        <v>91</v>
      </c>
      <c r="S86" s="58" t="s">
        <v>337</v>
      </c>
      <c r="T86" s="58" t="s">
        <v>329</v>
      </c>
      <c r="U86" s="58" t="s">
        <v>338</v>
      </c>
      <c r="V86" s="58" t="s">
        <v>335</v>
      </c>
      <c r="W86" s="58"/>
      <c r="X86" s="58"/>
      <c r="Y86" s="21"/>
    </row>
    <row r="87" spans="1:25" ht="37.299999999999997" x14ac:dyDescent="0.3">
      <c r="A87" s="3"/>
      <c r="B87" s="52"/>
      <c r="C87" s="57" t="s">
        <v>339</v>
      </c>
      <c r="D87" s="58" t="s">
        <v>97</v>
      </c>
      <c r="E87" s="58" t="s">
        <v>220</v>
      </c>
      <c r="F87" s="58" t="s">
        <v>91</v>
      </c>
      <c r="G87" s="58" t="s">
        <v>91</v>
      </c>
      <c r="H87" s="70" t="s">
        <v>221</v>
      </c>
      <c r="I87" s="71"/>
      <c r="J87" s="58"/>
      <c r="K87" s="58" t="s">
        <v>222</v>
      </c>
      <c r="L87" s="58"/>
      <c r="M87" s="58" t="s">
        <v>97</v>
      </c>
      <c r="N87" s="58" t="s">
        <v>91</v>
      </c>
      <c r="O87" s="58" t="s">
        <v>91</v>
      </c>
      <c r="P87" s="58" t="s">
        <v>91</v>
      </c>
      <c r="Q87" s="58" t="s">
        <v>91</v>
      </c>
      <c r="R87" s="58" t="s">
        <v>91</v>
      </c>
      <c r="S87" s="58" t="s">
        <v>337</v>
      </c>
      <c r="T87" s="58"/>
      <c r="U87" s="58" t="s">
        <v>91</v>
      </c>
      <c r="V87" s="58" t="s">
        <v>335</v>
      </c>
      <c r="W87" s="58"/>
      <c r="X87" s="58"/>
      <c r="Y87" s="21"/>
    </row>
    <row r="88" spans="1:25" ht="111.9" x14ac:dyDescent="0.3">
      <c r="A88" s="3"/>
      <c r="B88" s="52"/>
      <c r="C88" s="41" t="s">
        <v>340</v>
      </c>
      <c r="D88" s="43" t="s">
        <v>341</v>
      </c>
      <c r="E88" s="43"/>
      <c r="F88" s="43" t="s">
        <v>91</v>
      </c>
      <c r="G88" s="43"/>
      <c r="H88" s="44"/>
      <c r="I88" s="51"/>
      <c r="J88" s="43"/>
      <c r="K88" s="43"/>
      <c r="L88" s="43"/>
      <c r="M88" s="43" t="s">
        <v>342</v>
      </c>
      <c r="N88" s="43" t="s">
        <v>150</v>
      </c>
      <c r="O88" s="43" t="s">
        <v>150</v>
      </c>
      <c r="P88" s="43" t="s">
        <v>150</v>
      </c>
      <c r="Q88" s="43" t="s">
        <v>343</v>
      </c>
      <c r="R88" s="43" t="s">
        <v>150</v>
      </c>
      <c r="S88" s="43" t="s">
        <v>79</v>
      </c>
      <c r="T88" s="43"/>
      <c r="U88" s="43" t="s">
        <v>344</v>
      </c>
      <c r="V88" s="43"/>
      <c r="W88" s="43"/>
      <c r="X88" s="43"/>
      <c r="Y88" s="21"/>
    </row>
    <row r="89" spans="1:25" ht="24.9" x14ac:dyDescent="0.3">
      <c r="A89" s="3"/>
      <c r="B89" s="46"/>
      <c r="C89" s="47"/>
      <c r="D89" s="47"/>
      <c r="E89" s="48"/>
      <c r="F89" s="49"/>
      <c r="G89" s="48"/>
      <c r="H89" s="49"/>
      <c r="I89" s="47"/>
      <c r="J89" s="47"/>
      <c r="K89" s="47"/>
      <c r="L89" s="47"/>
      <c r="M89" s="47"/>
      <c r="N89" s="47"/>
      <c r="O89" s="47"/>
      <c r="P89" s="47"/>
      <c r="Q89" s="47"/>
      <c r="R89" s="47"/>
      <c r="S89" s="47"/>
      <c r="T89" s="47" t="s">
        <v>345</v>
      </c>
      <c r="U89" s="47"/>
      <c r="V89" s="47"/>
      <c r="W89" s="47"/>
      <c r="X89" s="47"/>
      <c r="Y89" s="21"/>
    </row>
    <row r="90" spans="1:25" ht="37.299999999999997" x14ac:dyDescent="0.3">
      <c r="A90" s="3"/>
      <c r="B90" s="56" t="s">
        <v>346</v>
      </c>
      <c r="C90" s="58" t="s">
        <v>97</v>
      </c>
      <c r="D90" s="58" t="s">
        <v>220</v>
      </c>
      <c r="E90" s="58" t="s">
        <v>91</v>
      </c>
      <c r="F90" s="58" t="s">
        <v>91</v>
      </c>
      <c r="G90" s="70" t="s">
        <v>221</v>
      </c>
      <c r="H90" s="71"/>
      <c r="I90" s="58"/>
      <c r="J90" s="58" t="s">
        <v>97</v>
      </c>
      <c r="K90" s="58" t="s">
        <v>97</v>
      </c>
      <c r="L90" s="58"/>
      <c r="M90" s="58" t="s">
        <v>91</v>
      </c>
      <c r="N90" s="58" t="s">
        <v>91</v>
      </c>
      <c r="O90" s="58" t="s">
        <v>91</v>
      </c>
      <c r="P90" s="58" t="s">
        <v>91</v>
      </c>
      <c r="Q90" s="58" t="s">
        <v>91</v>
      </c>
      <c r="R90" s="58" t="s">
        <v>97</v>
      </c>
      <c r="S90" s="58" t="s">
        <v>347</v>
      </c>
      <c r="T90" s="58" t="s">
        <v>91</v>
      </c>
      <c r="U90" s="58" t="s">
        <v>97</v>
      </c>
      <c r="V90" s="58"/>
      <c r="W90" s="58"/>
      <c r="X90" s="58"/>
      <c r="Y90" s="21"/>
    </row>
    <row r="91" spans="1:25" ht="24.9" x14ac:dyDescent="0.3">
      <c r="A91" s="3"/>
      <c r="B91" s="40" t="s">
        <v>348</v>
      </c>
      <c r="C91" s="57" t="s">
        <v>349</v>
      </c>
      <c r="D91" s="58" t="s">
        <v>97</v>
      </c>
      <c r="E91" s="58" t="s">
        <v>350</v>
      </c>
      <c r="F91" s="58" t="s">
        <v>91</v>
      </c>
      <c r="G91" s="58" t="s">
        <v>91</v>
      </c>
      <c r="H91" s="70" t="s">
        <v>221</v>
      </c>
      <c r="I91" s="71"/>
      <c r="J91" s="58"/>
      <c r="K91" s="58" t="s">
        <v>97</v>
      </c>
      <c r="L91" s="58" t="s">
        <v>97</v>
      </c>
      <c r="M91" s="58" t="s">
        <v>97</v>
      </c>
      <c r="N91" s="58" t="s">
        <v>91</v>
      </c>
      <c r="O91" s="58" t="s">
        <v>91</v>
      </c>
      <c r="P91" s="58" t="s">
        <v>91</v>
      </c>
      <c r="Q91" s="58" t="s">
        <v>91</v>
      </c>
      <c r="R91" s="58" t="s">
        <v>91</v>
      </c>
      <c r="S91" s="58" t="s">
        <v>97</v>
      </c>
      <c r="T91" s="58" t="s">
        <v>311</v>
      </c>
      <c r="U91" s="58" t="s">
        <v>97</v>
      </c>
      <c r="V91" s="58" t="s">
        <v>97</v>
      </c>
      <c r="W91" s="58"/>
      <c r="X91" s="58"/>
      <c r="Y91" s="21"/>
    </row>
    <row r="92" spans="1:25" ht="24.9" x14ac:dyDescent="0.3">
      <c r="A92" s="3"/>
      <c r="B92" s="52"/>
      <c r="C92" s="57" t="s">
        <v>351</v>
      </c>
      <c r="D92" s="58" t="s">
        <v>97</v>
      </c>
      <c r="E92" s="58" t="s">
        <v>91</v>
      </c>
      <c r="F92" s="58" t="s">
        <v>91</v>
      </c>
      <c r="G92" s="58" t="s">
        <v>91</v>
      </c>
      <c r="H92" s="70" t="s">
        <v>221</v>
      </c>
      <c r="I92" s="71"/>
      <c r="J92" s="58"/>
      <c r="K92" s="58" t="s">
        <v>91</v>
      </c>
      <c r="L92" s="58" t="s">
        <v>97</v>
      </c>
      <c r="M92" s="58" t="s">
        <v>97</v>
      </c>
      <c r="N92" s="58" t="s">
        <v>91</v>
      </c>
      <c r="O92" s="58" t="s">
        <v>91</v>
      </c>
      <c r="P92" s="58" t="s">
        <v>91</v>
      </c>
      <c r="Q92" s="58" t="s">
        <v>91</v>
      </c>
      <c r="R92" s="58" t="s">
        <v>91</v>
      </c>
      <c r="S92" s="58" t="s">
        <v>97</v>
      </c>
      <c r="T92" s="58" t="s">
        <v>311</v>
      </c>
      <c r="U92" s="58" t="s">
        <v>352</v>
      </c>
      <c r="V92" s="58" t="s">
        <v>91</v>
      </c>
      <c r="W92" s="58"/>
      <c r="X92" s="58"/>
      <c r="Y92" s="21"/>
    </row>
    <row r="93" spans="1:25" ht="37.299999999999997" x14ac:dyDescent="0.3">
      <c r="A93" s="3"/>
      <c r="B93" s="52"/>
      <c r="C93" s="57" t="s">
        <v>353</v>
      </c>
      <c r="D93" s="58" t="s">
        <v>97</v>
      </c>
      <c r="E93" s="58" t="s">
        <v>220</v>
      </c>
      <c r="F93" s="58" t="s">
        <v>91</v>
      </c>
      <c r="G93" s="58" t="s">
        <v>91</v>
      </c>
      <c r="H93" s="70" t="s">
        <v>221</v>
      </c>
      <c r="I93" s="71"/>
      <c r="J93" s="58"/>
      <c r="K93" s="58" t="s">
        <v>97</v>
      </c>
      <c r="L93" s="58" t="s">
        <v>97</v>
      </c>
      <c r="M93" s="58" t="s">
        <v>97</v>
      </c>
      <c r="N93" s="58" t="s">
        <v>91</v>
      </c>
      <c r="O93" s="58" t="s">
        <v>91</v>
      </c>
      <c r="P93" s="58" t="s">
        <v>91</v>
      </c>
      <c r="Q93" s="58" t="s">
        <v>91</v>
      </c>
      <c r="R93" s="58" t="s">
        <v>91</v>
      </c>
      <c r="S93" s="58" t="s">
        <v>299</v>
      </c>
      <c r="T93" s="58" t="s">
        <v>311</v>
      </c>
      <c r="U93" s="58" t="s">
        <v>329</v>
      </c>
      <c r="V93" s="58" t="s">
        <v>97</v>
      </c>
      <c r="W93" s="58"/>
      <c r="X93" s="58"/>
      <c r="Y93" s="21"/>
    </row>
    <row r="94" spans="1:25" ht="99.45" x14ac:dyDescent="0.3">
      <c r="A94" s="3"/>
      <c r="B94" s="46"/>
      <c r="C94" s="57" t="s">
        <v>340</v>
      </c>
      <c r="D94" s="58" t="s">
        <v>354</v>
      </c>
      <c r="E94" s="58"/>
      <c r="F94" s="58" t="s">
        <v>91</v>
      </c>
      <c r="G94" s="58"/>
      <c r="H94" s="70"/>
      <c r="I94" s="71"/>
      <c r="J94" s="58"/>
      <c r="K94" s="58"/>
      <c r="L94" s="58"/>
      <c r="M94" s="58" t="s">
        <v>355</v>
      </c>
      <c r="N94" s="58" t="s">
        <v>150</v>
      </c>
      <c r="O94" s="58" t="s">
        <v>150</v>
      </c>
      <c r="P94" s="58" t="s">
        <v>150</v>
      </c>
      <c r="Q94" s="58" t="s">
        <v>150</v>
      </c>
      <c r="R94" s="58" t="s">
        <v>150</v>
      </c>
      <c r="S94" s="58" t="s">
        <v>79</v>
      </c>
      <c r="T94" s="58" t="s">
        <v>79</v>
      </c>
      <c r="U94" s="58"/>
      <c r="V94" s="58" t="s">
        <v>335</v>
      </c>
      <c r="W94" s="58"/>
      <c r="X94" s="58"/>
      <c r="Y94" s="21"/>
    </row>
    <row r="95" spans="1:25" ht="49.75" x14ac:dyDescent="0.3">
      <c r="A95" s="3"/>
      <c r="B95" s="40" t="s">
        <v>356</v>
      </c>
      <c r="C95" s="41"/>
      <c r="D95" s="43" t="s">
        <v>357</v>
      </c>
      <c r="E95" s="43" t="s">
        <v>358</v>
      </c>
      <c r="F95" s="43" t="s">
        <v>91</v>
      </c>
      <c r="G95" s="43" t="s">
        <v>359</v>
      </c>
      <c r="H95" s="68" t="s">
        <v>360</v>
      </c>
      <c r="I95" s="69"/>
      <c r="J95" s="43"/>
      <c r="K95" s="43" t="s">
        <v>361</v>
      </c>
      <c r="L95" s="43"/>
      <c r="M95" s="43" t="s">
        <v>362</v>
      </c>
      <c r="N95" s="43" t="s">
        <v>360</v>
      </c>
      <c r="O95" s="43" t="s">
        <v>360</v>
      </c>
      <c r="P95" s="43" t="s">
        <v>360</v>
      </c>
      <c r="Q95" s="43" t="s">
        <v>360</v>
      </c>
      <c r="R95" s="43" t="s">
        <v>360</v>
      </c>
      <c r="S95" s="43" t="s">
        <v>363</v>
      </c>
      <c r="T95" s="43" t="s">
        <v>91</v>
      </c>
      <c r="U95" s="43" t="s">
        <v>364</v>
      </c>
      <c r="V95" s="43" t="s">
        <v>365</v>
      </c>
      <c r="W95" s="43"/>
      <c r="X95" s="43"/>
      <c r="Y95" s="21"/>
    </row>
    <row r="96" spans="1:25" x14ac:dyDescent="0.3">
      <c r="A96" s="3"/>
      <c r="B96" s="46"/>
      <c r="C96" s="24"/>
      <c r="D96" s="47"/>
      <c r="E96" s="47"/>
      <c r="F96" s="47"/>
      <c r="G96" s="47"/>
      <c r="H96" s="48"/>
      <c r="I96" s="49"/>
      <c r="J96" s="47"/>
      <c r="K96" s="47"/>
      <c r="L96" s="47"/>
      <c r="M96" s="47"/>
      <c r="N96" s="47" t="s">
        <v>366</v>
      </c>
      <c r="O96" s="47" t="s">
        <v>366</v>
      </c>
      <c r="P96" s="47" t="s">
        <v>361</v>
      </c>
      <c r="Q96" s="47" t="s">
        <v>366</v>
      </c>
      <c r="R96" s="47" t="s">
        <v>366</v>
      </c>
      <c r="S96" s="47"/>
      <c r="T96" s="47"/>
      <c r="U96" s="47"/>
      <c r="V96" s="47"/>
      <c r="W96" s="47"/>
      <c r="X96" s="47"/>
      <c r="Y96" s="21"/>
    </row>
    <row r="97" spans="1:25" ht="111.9" x14ac:dyDescent="0.3">
      <c r="A97" s="3"/>
      <c r="B97" s="65" t="s">
        <v>367</v>
      </c>
      <c r="C97" s="41"/>
      <c r="D97" s="43" t="s">
        <v>368</v>
      </c>
      <c r="E97" s="43" t="s">
        <v>369</v>
      </c>
      <c r="F97" s="43" t="s">
        <v>370</v>
      </c>
      <c r="G97" s="43" t="s">
        <v>371</v>
      </c>
      <c r="H97" s="68"/>
      <c r="I97" s="69"/>
      <c r="J97" s="43"/>
      <c r="K97" s="43" t="s">
        <v>372</v>
      </c>
      <c r="L97" s="43" t="s">
        <v>373</v>
      </c>
      <c r="M97" s="43" t="s">
        <v>374</v>
      </c>
      <c r="N97" s="43" t="s">
        <v>375</v>
      </c>
      <c r="O97" s="43" t="s">
        <v>376</v>
      </c>
      <c r="P97" s="43" t="s">
        <v>377</v>
      </c>
      <c r="Q97" s="43"/>
      <c r="R97" s="43"/>
      <c r="S97" s="43" t="s">
        <v>378</v>
      </c>
      <c r="T97" s="43" t="s">
        <v>379</v>
      </c>
      <c r="U97" s="43" t="s">
        <v>380</v>
      </c>
      <c r="V97" s="43" t="s">
        <v>381</v>
      </c>
      <c r="W97" s="43"/>
      <c r="X97" s="43"/>
      <c r="Y97" s="21"/>
    </row>
    <row r="98" spans="1:25" x14ac:dyDescent="0.3">
      <c r="A98" s="3"/>
      <c r="B98" s="66"/>
      <c r="C98" s="24"/>
      <c r="D98" s="47"/>
      <c r="E98" s="47"/>
      <c r="F98" s="47"/>
      <c r="G98" s="47"/>
      <c r="H98" s="48"/>
      <c r="I98" s="49"/>
      <c r="J98" s="47"/>
      <c r="K98" s="47"/>
      <c r="L98" s="47"/>
      <c r="M98" s="47"/>
      <c r="N98" s="47"/>
      <c r="O98" s="47"/>
      <c r="P98" s="47"/>
      <c r="Q98" s="47"/>
      <c r="R98" s="47"/>
      <c r="S98" s="47"/>
      <c r="T98" s="47"/>
      <c r="U98" s="47"/>
      <c r="V98" s="47"/>
      <c r="W98" s="47"/>
      <c r="X98" s="47"/>
      <c r="Y98" s="21"/>
    </row>
    <row r="99" spans="1:25" x14ac:dyDescent="0.3">
      <c r="B99" s="67"/>
      <c r="C99" s="67"/>
      <c r="D99" s="67"/>
      <c r="E99" s="67"/>
      <c r="F99" s="5"/>
      <c r="G99" s="5"/>
      <c r="H99" s="5"/>
      <c r="I99" s="5"/>
      <c r="J99" s="67"/>
      <c r="K99" s="67"/>
      <c r="L99" s="67"/>
      <c r="M99" s="67"/>
      <c r="N99" s="5"/>
      <c r="O99" s="5"/>
      <c r="P99" s="5"/>
      <c r="Q99" s="5"/>
      <c r="R99" s="5"/>
      <c r="S99" s="67"/>
      <c r="T99" s="67"/>
      <c r="U99" s="67"/>
      <c r="V99" s="67"/>
      <c r="W99" s="67"/>
      <c r="X99" s="67"/>
    </row>
  </sheetData>
  <mergeCells count="62">
    <mergeCell ref="H34:I34"/>
    <mergeCell ref="H41:I41"/>
    <mergeCell ref="H66:I66"/>
    <mergeCell ref="H68:I68"/>
    <mergeCell ref="H69:I69"/>
    <mergeCell ref="H45:I45"/>
    <mergeCell ref="H46:I46"/>
    <mergeCell ref="H47:I47"/>
    <mergeCell ref="H49:I49"/>
    <mergeCell ref="H50:I50"/>
    <mergeCell ref="H52:I52"/>
    <mergeCell ref="H53:I53"/>
    <mergeCell ref="H62:I62"/>
    <mergeCell ref="H65:I65"/>
    <mergeCell ref="H80:I80"/>
    <mergeCell ref="H83:I83"/>
    <mergeCell ref="H84:I84"/>
    <mergeCell ref="B3:C3"/>
    <mergeCell ref="D3:X3"/>
    <mergeCell ref="D4:X4"/>
    <mergeCell ref="D5:X5"/>
    <mergeCell ref="N6:R6"/>
    <mergeCell ref="G6:J6"/>
    <mergeCell ref="G7:J7"/>
    <mergeCell ref="H30:I30"/>
    <mergeCell ref="H31:I31"/>
    <mergeCell ref="H42:I42"/>
    <mergeCell ref="H43:I43"/>
    <mergeCell ref="H44:I44"/>
    <mergeCell ref="H70:I70"/>
    <mergeCell ref="H58:I58"/>
    <mergeCell ref="H59:I59"/>
    <mergeCell ref="H60:I60"/>
    <mergeCell ref="H61:I61"/>
    <mergeCell ref="H79:I79"/>
    <mergeCell ref="H73:I73"/>
    <mergeCell ref="H74:I74"/>
    <mergeCell ref="H75:I75"/>
    <mergeCell ref="H76:I76"/>
    <mergeCell ref="H85:I85"/>
    <mergeCell ref="H86:I86"/>
    <mergeCell ref="G90:H90"/>
    <mergeCell ref="I8:J8"/>
    <mergeCell ref="I9:J9"/>
    <mergeCell ref="I11:J11"/>
    <mergeCell ref="I12:J12"/>
    <mergeCell ref="I13:J13"/>
    <mergeCell ref="I15:J15"/>
    <mergeCell ref="I19:J19"/>
    <mergeCell ref="I20:J20"/>
    <mergeCell ref="I25:J25"/>
    <mergeCell ref="I27:J27"/>
    <mergeCell ref="H81:I81"/>
    <mergeCell ref="H55:I55"/>
    <mergeCell ref="H56:I56"/>
    <mergeCell ref="H97:I97"/>
    <mergeCell ref="H87:I87"/>
    <mergeCell ref="H91:I91"/>
    <mergeCell ref="H92:I92"/>
    <mergeCell ref="H93:I93"/>
    <mergeCell ref="H94:I94"/>
    <mergeCell ref="H95:I9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"/>
  <sheetViews>
    <sheetView workbookViewId="0"/>
  </sheetViews>
  <sheetFormatPr defaultColWidth="14.3828125" defaultRowHeight="12.75" customHeight="1" x14ac:dyDescent="0.3"/>
  <cols>
    <col min="1" max="20" width="9.23046875" customWidth="1"/>
  </cols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"/>
  <sheetViews>
    <sheetView workbookViewId="0"/>
  </sheetViews>
  <sheetFormatPr defaultColWidth="14.3828125" defaultRowHeight="12.75" customHeight="1" x14ac:dyDescent="0.3"/>
  <cols>
    <col min="1" max="20" width="9.23046875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Meies@SUCRE-R2Squared.com</dc:creator>
  <cp:lastModifiedBy>Meies Matz</cp:lastModifiedBy>
  <dcterms:created xsi:type="dcterms:W3CDTF">2021-05-15T18:35:11Z</dcterms:created>
  <dcterms:modified xsi:type="dcterms:W3CDTF">2023-01-03T00:26:58Z</dcterms:modified>
</cp:coreProperties>
</file>